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ek\Documents\"/>
    </mc:Choice>
  </mc:AlternateContent>
  <xr:revisionPtr revIDLastSave="0" documentId="13_ncr:1_{D5E24B73-1FCB-4C0B-9B43-935D50B86EE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es.rek" sheetId="1" r:id="rId1"/>
    <sheet name="Balans" sheetId="2" r:id="rId2"/>
    <sheet name="Toelichting" sheetId="3" r:id="rId3"/>
  </sheets>
  <calcPr calcId="181029"/>
</workbook>
</file>

<file path=xl/calcChain.xml><?xml version="1.0" encoding="utf-8"?>
<calcChain xmlns="http://schemas.openxmlformats.org/spreadsheetml/2006/main">
  <c r="C46" i="3" l="1"/>
  <c r="B24" i="1"/>
  <c r="B66" i="1"/>
  <c r="B73" i="1"/>
  <c r="B56" i="1"/>
  <c r="B42" i="1"/>
  <c r="B16" i="1"/>
  <c r="C53" i="2"/>
  <c r="C48" i="2"/>
  <c r="C43" i="2"/>
  <c r="E43" i="2"/>
  <c r="C36" i="2"/>
  <c r="C30" i="2"/>
  <c r="C57" i="2" s="1"/>
  <c r="C22" i="2"/>
  <c r="C24" i="2" s="1"/>
  <c r="C15" i="2"/>
  <c r="C11" i="2"/>
  <c r="C124" i="3"/>
  <c r="C84" i="3"/>
  <c r="E53" i="2"/>
  <c r="E48" i="2"/>
  <c r="E36" i="2"/>
  <c r="E30" i="2"/>
  <c r="E22" i="2"/>
  <c r="E15" i="2"/>
  <c r="E11" i="2"/>
  <c r="D73" i="1"/>
  <c r="F73" i="1"/>
  <c r="F66" i="1"/>
  <c r="F56" i="1"/>
  <c r="F42" i="1"/>
  <c r="F24" i="1"/>
  <c r="F16" i="1"/>
  <c r="F26" i="1" s="1"/>
  <c r="D24" i="1"/>
  <c r="D16" i="1"/>
  <c r="B26" i="1" l="1"/>
  <c r="D26" i="1"/>
  <c r="E57" i="2"/>
  <c r="E24" i="2"/>
  <c r="C115" i="3" l="1"/>
  <c r="C109" i="3"/>
  <c r="C97" i="3" l="1"/>
  <c r="C79" i="3"/>
  <c r="C86" i="3" s="1"/>
  <c r="C69" i="3"/>
  <c r="C144" i="3" l="1"/>
  <c r="C138" i="3"/>
  <c r="C120" i="3"/>
  <c r="D66" i="1" l="1"/>
  <c r="D56" i="1"/>
  <c r="D42" i="1"/>
</calcChain>
</file>

<file path=xl/sharedStrings.xml><?xml version="1.0" encoding="utf-8"?>
<sst xmlns="http://schemas.openxmlformats.org/spreadsheetml/2006/main" count="260" uniqueCount="162">
  <si>
    <t>Begroting</t>
  </si>
  <si>
    <t>Baten</t>
  </si>
  <si>
    <t>Contributie</t>
  </si>
  <si>
    <t>Donaties</t>
  </si>
  <si>
    <t>Sponsors</t>
  </si>
  <si>
    <t>Subsidie Gem.</t>
  </si>
  <si>
    <t>Rente</t>
  </si>
  <si>
    <t>Totaal</t>
  </si>
  <si>
    <t>Lasten</t>
  </si>
  <si>
    <t>Huisvesting:</t>
  </si>
  <si>
    <t>Energiekosten</t>
  </si>
  <si>
    <t>Organisatiekosten:</t>
  </si>
  <si>
    <t>Bankkosten</t>
  </si>
  <si>
    <t>Bestuurskosten</t>
  </si>
  <si>
    <t>Porti/kantoor etc.</t>
  </si>
  <si>
    <t>Kosten web-sites</t>
  </si>
  <si>
    <t>Ledenadministratie</t>
  </si>
  <si>
    <t>Promotiekosten</t>
  </si>
  <si>
    <t>Telefoon/internet</t>
  </si>
  <si>
    <t>Vergaderkosten ALV</t>
  </si>
  <si>
    <t>Vrijwilligers</t>
  </si>
  <si>
    <t>Uitvoeringskosten:</t>
  </si>
  <si>
    <t>Bezorgkosten</t>
  </si>
  <si>
    <t>Diversen</t>
  </si>
  <si>
    <t>Huisvesting</t>
  </si>
  <si>
    <t>Uitvoeringskosten</t>
  </si>
  <si>
    <t>Kosten 't Seghen Waert</t>
  </si>
  <si>
    <t>Rente hypotheek</t>
  </si>
  <si>
    <t>Klein onderhoud</t>
  </si>
  <si>
    <t>Afschijving gebouwen</t>
  </si>
  <si>
    <t>Afschrijving verbouwingskosten</t>
  </si>
  <si>
    <t>Algemeen</t>
  </si>
  <si>
    <t>Verzekeringen (opstal en inboedel)</t>
  </si>
  <si>
    <t>Verzekeringen (aansprakelijkheid best.)</t>
  </si>
  <si>
    <t>Onderhoud apparatuur/inventaris</t>
  </si>
  <si>
    <t>Realisatie</t>
  </si>
  <si>
    <t>HGOS BALANS</t>
  </si>
  <si>
    <t>Activa</t>
  </si>
  <si>
    <t>Gebouwen</t>
  </si>
  <si>
    <t>Verbouwing</t>
  </si>
  <si>
    <t>Debiteuren</t>
  </si>
  <si>
    <t>Liquide middelen:</t>
  </si>
  <si>
    <t>Vlottende activa:</t>
  </si>
  <si>
    <t>Vaste activa:</t>
  </si>
  <si>
    <t>ABN AMRO Bestuursrekening</t>
  </si>
  <si>
    <t>ABN AMRO Spaarrekening</t>
  </si>
  <si>
    <t>ABN AMRO Contributierekening</t>
  </si>
  <si>
    <t>ABN AMRO Vermogensrekening</t>
  </si>
  <si>
    <t>RABO Rekening Courant</t>
  </si>
  <si>
    <t>TOTAAL</t>
  </si>
  <si>
    <t>Passiva</t>
  </si>
  <si>
    <t>Kapitaal</t>
  </si>
  <si>
    <t>Fondsen:</t>
  </si>
  <si>
    <t>Eigen vermogen:</t>
  </si>
  <si>
    <t>Collectiefonds</t>
  </si>
  <si>
    <t>Gift 25 jaar ISV</t>
  </si>
  <si>
    <t>Fonds de HOOP</t>
  </si>
  <si>
    <t>Legaten</t>
  </si>
  <si>
    <t>Voorzieningen:</t>
  </si>
  <si>
    <t>Schulden op lange termijn:</t>
  </si>
  <si>
    <t>Hypotheek RABO Bank</t>
  </si>
  <si>
    <t>Onderhandse Leningen</t>
  </si>
  <si>
    <t>Schulden op korte termijn:</t>
  </si>
  <si>
    <t>Crediteuren</t>
  </si>
  <si>
    <t>Groot Onderhoud</t>
  </si>
  <si>
    <t>Inventaris</t>
  </si>
  <si>
    <t>Automatisering</t>
  </si>
  <si>
    <t>Monumentendag</t>
  </si>
  <si>
    <t>Reservering groot onderhoud</t>
  </si>
  <si>
    <t>Reservering inventaris</t>
  </si>
  <si>
    <t>Reservering automatisering</t>
  </si>
  <si>
    <t>Overige huisvestingskosten</t>
  </si>
  <si>
    <t>Resultatenrekening</t>
  </si>
  <si>
    <t>Balans</t>
  </si>
  <si>
    <t>Baten:</t>
  </si>
  <si>
    <t>Lasten:</t>
  </si>
  <si>
    <t>Gebouwen:</t>
  </si>
  <si>
    <t>Aanschaffingsprijs</t>
  </si>
  <si>
    <t>Totale kosten</t>
  </si>
  <si>
    <t>€</t>
  </si>
  <si>
    <t>Automatisering:</t>
  </si>
  <si>
    <t>De belangrijkste posten van de balans worden hieronder toegelicht.</t>
  </si>
  <si>
    <t>Hypotheek:</t>
  </si>
  <si>
    <t>Onderhandse leningen:</t>
  </si>
  <si>
    <t>Oorspronkelijk bedrag</t>
  </si>
  <si>
    <t>Aflossing voorgaande jaren</t>
  </si>
  <si>
    <t>Groot onderhoud:</t>
  </si>
  <si>
    <t>Inventaris:</t>
  </si>
  <si>
    <t>Drukkosten</t>
  </si>
  <si>
    <t>Organisatiekosten</t>
  </si>
  <si>
    <t>Overlopende Activa</t>
  </si>
  <si>
    <t>Overlopende Passiva</t>
  </si>
  <si>
    <t>Administratiekosten</t>
  </si>
  <si>
    <t xml:space="preserve">€ </t>
  </si>
  <si>
    <t xml:space="preserve">Totaal </t>
  </si>
  <si>
    <t xml:space="preserve">De jaarrekening is opgesteld volgens de bepalingen van Richtlijn RJ 640 "Oraganisaties zonder </t>
  </si>
  <si>
    <t>winststreven".</t>
  </si>
  <si>
    <t xml:space="preserve">De jaarrekening is opgemaakt op basis van historische kostprijs. De waardering van activa en </t>
  </si>
  <si>
    <t xml:space="preserve">passiva geschiedt, voor zover niet anders is vermeld, tegen nominale waarde. Winsten worden </t>
  </si>
  <si>
    <t>toegerekend aan de periode waarin ze zijn gerealiseerd. Verliezen worden verantwoord</t>
  </si>
  <si>
    <t>in het jaar waarin ze voorzienbaar zijn.</t>
  </si>
  <si>
    <t xml:space="preserve">De materiele vaste activa worden gewaardeerd op verkrijgingsprijs, verminderd met de cumulatieve </t>
  </si>
  <si>
    <t xml:space="preserve">afschrijvingen. De afschrijvingen worden gebaseerd op de geschatte economische levensduur en </t>
  </si>
  <si>
    <t xml:space="preserve">worden berekend op basis van een vast percentage van de verkrijgingsprijs. Er wordt </t>
  </si>
  <si>
    <t>afgeschreven vanaf het moment van ingebruikneming.</t>
  </si>
  <si>
    <t>Overige kosten</t>
  </si>
  <si>
    <t>Contributies/abonnementen</t>
  </si>
  <si>
    <t xml:space="preserve">Activiteiten </t>
  </si>
  <si>
    <t>Kosten ' t Seghen Waert:</t>
  </si>
  <si>
    <t>De activiteiten zijn als volgt te specificeren:</t>
  </si>
  <si>
    <t>Werkgroepen</t>
  </si>
  <si>
    <t>Obligaties uitgegeven</t>
  </si>
  <si>
    <t>De totale gerealiseerde Organisatiekosten zijn nagenoeg gelijk aan de begroting.</t>
  </si>
  <si>
    <t>Obligaties uitgegeven:</t>
  </si>
  <si>
    <t>Resultaat</t>
  </si>
  <si>
    <t>Rente Obligaties</t>
  </si>
  <si>
    <t>Verbouwing 2017:</t>
  </si>
  <si>
    <t>Verbouwing 2022:</t>
  </si>
  <si>
    <t>Stand 31-12-2022</t>
  </si>
  <si>
    <t xml:space="preserve">De afschrijving gebouwen was jaarlijks 2,5% van € 275.000,00 zijnde € 1.875,00. Door de </t>
  </si>
  <si>
    <t>toegestaan om verder af te schrijven. De balanswaardering mag niet onder de "Bodemwaarde" komen.</t>
  </si>
  <si>
    <t>Monumentendag:</t>
  </si>
  <si>
    <t>Voorgesteld wordt dit bedrag ten laste van het eigen vermogen te brengen.</t>
  </si>
  <si>
    <t>Ondanks alle inspanningen blijven de opbrengsten contributies en donaties achter bij de begroting.</t>
  </si>
  <si>
    <t xml:space="preserve">Wel is een hogere opbrengst Sponsoren/Advertenties en diverse ontvangsten gerealiseerd.. </t>
  </si>
  <si>
    <t>Expositie Oorlog</t>
  </si>
  <si>
    <t>Zakelijke belastingen</t>
  </si>
  <si>
    <t>HGOS RESULTATENREKENING 2023</t>
  </si>
  <si>
    <t>TOELICHTING BIJ DE RESULTATENREKENING 2023 EN DE BALANS 31-12-2023</t>
  </si>
  <si>
    <t>Afschrijving 2023</t>
  </si>
  <si>
    <t>Afschrijving t/m 2022</t>
  </si>
  <si>
    <t xml:space="preserve">nieuwe vaststelling van de WOZ-waarde (€ 263.000,00) is het in verband met de "Bodemwaarde" niet </t>
  </si>
  <si>
    <t>Totaal verbouwing 31-12-2023</t>
  </si>
  <si>
    <t>De saldi van de bankrekeningen zijn conform de laatste dagafschriften van 2023.</t>
  </si>
  <si>
    <t>Kapitaal 31-12-2022</t>
  </si>
  <si>
    <t>Kapitaal 1-1-2023</t>
  </si>
  <si>
    <t>De Fondsen zijn ultimo 2023 ongewijzigd ten opzichte van 31-12-2022.</t>
  </si>
  <si>
    <t>Kosten 2023</t>
  </si>
  <si>
    <t>Reservering 2023</t>
  </si>
  <si>
    <t>Vitrinekast</t>
  </si>
  <si>
    <t>Stand 31-12-2023</t>
  </si>
  <si>
    <t>Energiekosten:</t>
  </si>
  <si>
    <t>Ontvangen bijdrage energiekosten</t>
  </si>
  <si>
    <t xml:space="preserve">Voorziening ten behoeve van toekomstige investeringen in energie besparende maatregelen. </t>
  </si>
  <si>
    <t>Aflossing 2023</t>
  </si>
  <si>
    <t>CONCEPT 19-1-2024</t>
  </si>
  <si>
    <t>Concept 19-1-2024</t>
  </si>
  <si>
    <t>De begroting 2023 was sluitend.</t>
  </si>
  <si>
    <t>Bij de realisatie 2023 is een nadelig resultaat van € 61,64 behaald.</t>
  </si>
  <si>
    <t>Nadelig resultaat 2022</t>
  </si>
  <si>
    <t xml:space="preserve">De totale baten bedroegen € 39.196,56; de begroting  € 40.300,00. Derhalve een lagere opbrengst </t>
  </si>
  <si>
    <t>van € 1.103,44.</t>
  </si>
  <si>
    <t>De totale lasten bedroegen € 39.258,20; de begroting € 40.300,00. Derhalve lagere  lasten van € 1.041,80.</t>
  </si>
  <si>
    <t xml:space="preserve">De gerealiseerde Huisvestingskosten zijn in totaliteit € 1.334,32 hoger dan begroot. </t>
  </si>
  <si>
    <t>Dit is met name veroorzaakt door de hogere energiekosten ( € 1.680,82).</t>
  </si>
  <si>
    <t xml:space="preserve">De drukkosten van 't Seghen Waert waren in 2023 lager dan begroot. </t>
  </si>
  <si>
    <t>Dit werd met name veroorzaakt door de combinatie van 't Seghen Waert 2023-4 en 2024-1.</t>
  </si>
  <si>
    <t>Wijken in wording</t>
  </si>
  <si>
    <t>Zoetermeer 1000 jaar</t>
  </si>
  <si>
    <t>Geschenken</t>
  </si>
  <si>
    <t>Aankleding publieksruimte</t>
  </si>
  <si>
    <t>Expo's algemeen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</si>
</sst>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[$€-413]\ * #,##0.00_ ;_ [$€-413]\ * \-#,##0.00_ ;_ [$€-413]\ * &quot;-&quot;??_ ;_ @_ "/>
    <numFmt numFmtId="166" formatCode="_ [$€-2]\ * #,##0.00_ ;_ [$€-2]\ * \-#,##0.00_ ;_ [$€-2]\ * &quot;-&quot;??_ ;_ @_ 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u val="double"/>
      <sz val="14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u val="doubleAccounting"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4" fillId="0" borderId="0" xfId="1" applyNumberFormat="1" applyFont="1"/>
    <xf numFmtId="165" fontId="3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3" fillId="0" borderId="0" xfId="1" applyNumberFormat="1" applyFont="1"/>
    <xf numFmtId="164" fontId="9" fillId="0" borderId="0" xfId="1" applyNumberFormat="1" applyFont="1"/>
    <xf numFmtId="0" fontId="10" fillId="0" borderId="0" xfId="0" applyFont="1"/>
    <xf numFmtId="164" fontId="10" fillId="0" borderId="0" xfId="1" applyNumberFormat="1" applyFont="1"/>
    <xf numFmtId="0" fontId="11" fillId="0" borderId="0" xfId="0" applyFont="1"/>
    <xf numFmtId="166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1" xfId="0" applyFont="1" applyBorder="1"/>
    <xf numFmtId="14" fontId="16" fillId="0" borderId="1" xfId="0" applyNumberFormat="1" applyFont="1" applyBorder="1" applyAlignment="1">
      <alignment horizontal="center"/>
    </xf>
    <xf numFmtId="43" fontId="4" fillId="0" borderId="0" xfId="1" applyFont="1"/>
    <xf numFmtId="0" fontId="17" fillId="0" borderId="0" xfId="0" applyFont="1"/>
    <xf numFmtId="44" fontId="4" fillId="0" borderId="0" xfId="2" applyFont="1"/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4" fontId="3" fillId="0" borderId="0" xfId="2" applyFont="1"/>
    <xf numFmtId="0" fontId="18" fillId="0" borderId="0" xfId="0" applyFont="1"/>
    <xf numFmtId="14" fontId="4" fillId="0" borderId="0" xfId="0" applyNumberFormat="1" applyFont="1"/>
    <xf numFmtId="43" fontId="4" fillId="0" borderId="1" xfId="1" applyFont="1" applyBorder="1"/>
    <xf numFmtId="43" fontId="3" fillId="0" borderId="0" xfId="1" applyFont="1"/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43" fontId="13" fillId="0" borderId="0" xfId="1" applyFont="1" applyAlignment="1">
      <alignment horizontal="right"/>
    </xf>
    <xf numFmtId="43" fontId="17" fillId="0" borderId="0" xfId="1" applyFont="1"/>
    <xf numFmtId="43" fontId="13" fillId="0" borderId="0" xfId="1" applyFont="1"/>
    <xf numFmtId="165" fontId="4" fillId="0" borderId="0" xfId="0" applyNumberFormat="1" applyFont="1"/>
    <xf numFmtId="165" fontId="4" fillId="0" borderId="0" xfId="1" applyNumberFormat="1" applyFont="1"/>
    <xf numFmtId="165" fontId="9" fillId="0" borderId="0" xfId="1" applyNumberFormat="1" applyFont="1"/>
    <xf numFmtId="165" fontId="10" fillId="0" borderId="0" xfId="1" applyNumberFormat="1" applyFont="1"/>
    <xf numFmtId="165" fontId="19" fillId="0" borderId="0" xfId="0" applyNumberFormat="1" applyFont="1"/>
    <xf numFmtId="165" fontId="19" fillId="0" borderId="0" xfId="1" applyNumberFormat="1" applyFont="1"/>
    <xf numFmtId="0" fontId="20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165" fontId="3" fillId="0" borderId="0" xfId="0" applyNumberFormat="1" applyFont="1"/>
    <xf numFmtId="0" fontId="21" fillId="0" borderId="0" xfId="0" applyFont="1"/>
    <xf numFmtId="8" fontId="22" fillId="0" borderId="0" xfId="0" applyNumberFormat="1" applyFont="1" applyAlignment="1">
      <alignment horizontal="left"/>
    </xf>
    <xf numFmtId="0" fontId="22" fillId="0" borderId="0" xfId="0" applyFont="1"/>
    <xf numFmtId="43" fontId="4" fillId="0" borderId="0" xfId="1" applyFont="1" applyBorder="1"/>
    <xf numFmtId="0" fontId="16" fillId="0" borderId="0" xfId="0" applyFont="1"/>
    <xf numFmtId="14" fontId="3" fillId="0" borderId="0" xfId="0" applyNumberFormat="1" applyFont="1"/>
    <xf numFmtId="43" fontId="3" fillId="0" borderId="0" xfId="1" applyFont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8"/>
  <sheetViews>
    <sheetView topLeftCell="A10" workbookViewId="0">
      <selection activeCell="B22" sqref="B22"/>
    </sheetView>
  </sheetViews>
  <sheetFormatPr defaultRowHeight="14.4" x14ac:dyDescent="0.3"/>
  <cols>
    <col min="1" max="1" width="36.21875" customWidth="1"/>
    <col min="2" max="2" width="16.21875" customWidth="1"/>
    <col min="3" max="3" width="1.5546875" customWidth="1"/>
    <col min="4" max="4" width="13.33203125" customWidth="1"/>
    <col min="5" max="5" width="1.21875" customWidth="1"/>
    <col min="6" max="6" width="17.77734375" customWidth="1"/>
    <col min="11" max="11" width="10.5546875" bestFit="1" customWidth="1"/>
  </cols>
  <sheetData>
    <row r="1" spans="1:10" ht="15.6" x14ac:dyDescent="0.3">
      <c r="A1" s="55"/>
    </row>
    <row r="2" spans="1:10" ht="18" x14ac:dyDescent="0.35">
      <c r="B2" s="2"/>
      <c r="D2" s="1"/>
      <c r="E2" s="1"/>
    </row>
    <row r="3" spans="1:10" ht="17.399999999999999" x14ac:dyDescent="0.3">
      <c r="A3" s="19" t="s">
        <v>127</v>
      </c>
      <c r="B3" s="3"/>
      <c r="D3" s="3" t="s">
        <v>145</v>
      </c>
      <c r="E3" s="3"/>
    </row>
    <row r="4" spans="1:10" x14ac:dyDescent="0.3">
      <c r="A4" s="2"/>
      <c r="B4" s="3"/>
      <c r="C4" s="2"/>
      <c r="D4" s="3"/>
      <c r="E4" s="3"/>
      <c r="F4" s="2"/>
    </row>
    <row r="5" spans="1:10" x14ac:dyDescent="0.3">
      <c r="A5" s="4"/>
      <c r="B5" s="3"/>
      <c r="C5" s="4"/>
      <c r="D5" s="2"/>
      <c r="E5" s="2"/>
      <c r="F5" s="2"/>
    </row>
    <row r="6" spans="1:10" x14ac:dyDescent="0.3">
      <c r="A6" s="2"/>
      <c r="B6" s="3" t="s">
        <v>35</v>
      </c>
      <c r="D6" s="3" t="s">
        <v>0</v>
      </c>
      <c r="E6" s="3"/>
      <c r="F6" s="3" t="s">
        <v>35</v>
      </c>
    </row>
    <row r="7" spans="1:10" ht="15" thickBot="1" x14ac:dyDescent="0.35">
      <c r="A7" s="2"/>
      <c r="B7" s="6">
        <v>2023</v>
      </c>
      <c r="D7" s="6">
        <v>2023</v>
      </c>
      <c r="E7" s="3"/>
      <c r="F7" s="6">
        <v>2022</v>
      </c>
      <c r="G7" s="4"/>
    </row>
    <row r="8" spans="1:10" x14ac:dyDescent="0.3">
      <c r="A8" s="4" t="s">
        <v>1</v>
      </c>
      <c r="D8" s="2"/>
      <c r="E8" s="2"/>
      <c r="G8" s="4"/>
      <c r="I8" s="2"/>
    </row>
    <row r="9" spans="1:10" x14ac:dyDescent="0.3">
      <c r="A9" s="2" t="s">
        <v>2</v>
      </c>
      <c r="B9" s="50">
        <v>18223.990000000002</v>
      </c>
      <c r="D9" s="50">
        <v>19500</v>
      </c>
      <c r="E9" s="50"/>
      <c r="F9" s="9">
        <v>19053</v>
      </c>
      <c r="G9" s="4"/>
    </row>
    <row r="10" spans="1:10" x14ac:dyDescent="0.3">
      <c r="A10" s="2" t="s">
        <v>3</v>
      </c>
      <c r="B10" s="50">
        <v>4286.5</v>
      </c>
      <c r="D10" s="50">
        <v>5000</v>
      </c>
      <c r="E10" s="50"/>
      <c r="F10" s="9">
        <v>3626</v>
      </c>
      <c r="G10" s="2"/>
    </row>
    <row r="11" spans="1:10" x14ac:dyDescent="0.3">
      <c r="A11" s="2" t="s">
        <v>4</v>
      </c>
      <c r="B11" s="50">
        <v>2310.75</v>
      </c>
      <c r="D11" s="50">
        <v>1800</v>
      </c>
      <c r="E11" s="50"/>
      <c r="F11" s="9">
        <v>2040</v>
      </c>
      <c r="G11" s="2"/>
    </row>
    <row r="12" spans="1:10" x14ac:dyDescent="0.3">
      <c r="A12" s="2" t="s">
        <v>5</v>
      </c>
      <c r="B12" s="50">
        <v>12000</v>
      </c>
      <c r="D12" s="50">
        <v>12000</v>
      </c>
      <c r="E12" s="50"/>
      <c r="F12" s="42">
        <v>11721</v>
      </c>
      <c r="G12" s="2"/>
    </row>
    <row r="13" spans="1:10" x14ac:dyDescent="0.3">
      <c r="A13" s="2" t="s">
        <v>6</v>
      </c>
      <c r="B13" s="50">
        <v>20.32</v>
      </c>
      <c r="D13" s="50">
        <v>0</v>
      </c>
      <c r="E13" s="50"/>
      <c r="F13" s="42">
        <v>0</v>
      </c>
      <c r="G13" s="15"/>
    </row>
    <row r="14" spans="1:10" x14ac:dyDescent="0.3">
      <c r="A14" s="2" t="s">
        <v>23</v>
      </c>
      <c r="B14" s="50">
        <v>2355</v>
      </c>
      <c r="D14" s="50">
        <v>2000</v>
      </c>
      <c r="E14" s="50"/>
      <c r="F14" s="9">
        <v>2325</v>
      </c>
      <c r="G14" s="15"/>
    </row>
    <row r="15" spans="1:10" x14ac:dyDescent="0.3">
      <c r="A15" s="2"/>
      <c r="B15" s="40"/>
      <c r="D15" s="40"/>
      <c r="E15" s="40"/>
      <c r="F15" s="41"/>
      <c r="G15" s="2"/>
    </row>
    <row r="16" spans="1:10" ht="15.6" x14ac:dyDescent="0.4">
      <c r="A16" s="7" t="s">
        <v>7</v>
      </c>
      <c r="B16" s="44">
        <f>SUM(B9:B14)</f>
        <v>39196.560000000005</v>
      </c>
      <c r="D16" s="44">
        <f>SUM(D9:D14)</f>
        <v>40300</v>
      </c>
      <c r="E16" s="44"/>
      <c r="F16" s="44">
        <f>SUM(F9:F14)</f>
        <v>38765</v>
      </c>
      <c r="G16" s="2"/>
      <c r="J16" s="2"/>
    </row>
    <row r="17" spans="1:7" x14ac:dyDescent="0.3">
      <c r="A17" s="2"/>
      <c r="D17" s="2"/>
      <c r="E17" s="2"/>
      <c r="F17" s="8"/>
      <c r="G17" s="2"/>
    </row>
    <row r="18" spans="1:7" x14ac:dyDescent="0.3">
      <c r="A18" s="4" t="s">
        <v>8</v>
      </c>
      <c r="D18" s="2"/>
      <c r="E18" s="2"/>
      <c r="F18" s="8"/>
      <c r="G18" s="2"/>
    </row>
    <row r="19" spans="1:7" x14ac:dyDescent="0.3">
      <c r="A19" s="2" t="s">
        <v>24</v>
      </c>
      <c r="B19" s="50">
        <v>22574.32</v>
      </c>
      <c r="D19" s="50">
        <v>21240</v>
      </c>
      <c r="E19" s="50"/>
      <c r="F19" s="9">
        <v>21795.74</v>
      </c>
      <c r="G19" s="2"/>
    </row>
    <row r="20" spans="1:7" x14ac:dyDescent="0.3">
      <c r="A20" s="2" t="s">
        <v>89</v>
      </c>
      <c r="B20" s="50">
        <v>6386.53</v>
      </c>
      <c r="D20" s="50">
        <v>6825</v>
      </c>
      <c r="E20" s="50"/>
      <c r="F20" s="9">
        <v>6460.14</v>
      </c>
      <c r="G20" s="2"/>
    </row>
    <row r="21" spans="1:7" x14ac:dyDescent="0.3">
      <c r="A21" s="2" t="s">
        <v>25</v>
      </c>
      <c r="B21" s="50">
        <v>4796.13</v>
      </c>
      <c r="D21" s="50">
        <v>6200</v>
      </c>
      <c r="E21" s="50"/>
      <c r="F21" s="9">
        <v>7617.31</v>
      </c>
      <c r="G21" s="2"/>
    </row>
    <row r="22" spans="1:7" x14ac:dyDescent="0.3">
      <c r="A22" s="2" t="s">
        <v>26</v>
      </c>
      <c r="B22" s="50">
        <v>5501.22</v>
      </c>
      <c r="D22" s="50">
        <v>6035</v>
      </c>
      <c r="E22" s="50"/>
      <c r="F22" s="9">
        <v>6087.64</v>
      </c>
      <c r="G22" s="2"/>
    </row>
    <row r="23" spans="1:7" x14ac:dyDescent="0.3">
      <c r="G23" s="2"/>
    </row>
    <row r="24" spans="1:7" ht="15.6" x14ac:dyDescent="0.4">
      <c r="A24" s="7" t="s">
        <v>7</v>
      </c>
      <c r="B24" s="44">
        <f>SUM(B19:B22)</f>
        <v>39258.199999999997</v>
      </c>
      <c r="D24" s="44">
        <f>SUM(D19:D22)</f>
        <v>40300</v>
      </c>
      <c r="E24" s="44"/>
      <c r="F24" s="45">
        <f>SUM(F19:F23)</f>
        <v>41960.83</v>
      </c>
    </row>
    <row r="25" spans="1:7" ht="15.6" x14ac:dyDescent="0.4">
      <c r="A25" s="7"/>
      <c r="D25" s="45"/>
      <c r="E25" s="45"/>
      <c r="F25" s="45"/>
      <c r="G25" s="2"/>
    </row>
    <row r="26" spans="1:7" x14ac:dyDescent="0.3">
      <c r="A26" s="4" t="s">
        <v>114</v>
      </c>
      <c r="B26" s="9">
        <f>SUM(B16-B24)</f>
        <v>-61.639999999992142</v>
      </c>
      <c r="D26" s="9">
        <f>SUM(D16-D24)</f>
        <v>0</v>
      </c>
      <c r="E26" s="9"/>
      <c r="F26" s="9">
        <f>SUM(F16-F24)</f>
        <v>-3195.8300000000017</v>
      </c>
      <c r="G26" s="2"/>
    </row>
    <row r="27" spans="1:7" x14ac:dyDescent="0.3">
      <c r="A27" s="4"/>
      <c r="D27" s="40"/>
      <c r="E27" s="40"/>
      <c r="F27" s="9"/>
      <c r="G27" s="2"/>
    </row>
    <row r="28" spans="1:7" x14ac:dyDescent="0.3">
      <c r="A28" s="7"/>
      <c r="D28" s="2"/>
      <c r="E28" s="2"/>
      <c r="F28" s="8"/>
      <c r="G28" s="2"/>
    </row>
    <row r="29" spans="1:7" x14ac:dyDescent="0.3">
      <c r="A29" s="46" t="s">
        <v>9</v>
      </c>
      <c r="D29" s="2"/>
      <c r="E29" s="2"/>
      <c r="F29" s="8"/>
      <c r="G29" s="2"/>
    </row>
    <row r="30" spans="1:7" x14ac:dyDescent="0.3">
      <c r="A30" s="2" t="s">
        <v>27</v>
      </c>
      <c r="B30" s="40">
        <v>2892.65</v>
      </c>
      <c r="D30" s="40">
        <v>3000</v>
      </c>
      <c r="E30" s="40"/>
      <c r="F30" s="43">
        <v>3113.34</v>
      </c>
      <c r="G30" s="2"/>
    </row>
    <row r="31" spans="1:7" x14ac:dyDescent="0.3">
      <c r="A31" s="2" t="s">
        <v>115</v>
      </c>
      <c r="B31" s="40">
        <v>270</v>
      </c>
      <c r="D31" s="40">
        <v>270</v>
      </c>
      <c r="E31" s="40"/>
      <c r="F31" s="43">
        <v>300</v>
      </c>
      <c r="G31" s="15"/>
    </row>
    <row r="32" spans="1:7" x14ac:dyDescent="0.3">
      <c r="A32" s="2" t="s">
        <v>10</v>
      </c>
      <c r="B32" s="40">
        <v>6780.82</v>
      </c>
      <c r="D32" s="40">
        <v>5100</v>
      </c>
      <c r="E32" s="40"/>
      <c r="F32" s="43">
        <v>6846.47</v>
      </c>
      <c r="G32" s="15"/>
    </row>
    <row r="33" spans="1:7" x14ac:dyDescent="0.3">
      <c r="A33" s="2" t="s">
        <v>126</v>
      </c>
      <c r="B33" s="40">
        <v>3499.94</v>
      </c>
      <c r="D33" s="40">
        <v>3375</v>
      </c>
      <c r="E33" s="40"/>
      <c r="F33" s="43">
        <v>3511.66</v>
      </c>
      <c r="G33" s="15"/>
    </row>
    <row r="34" spans="1:7" x14ac:dyDescent="0.3">
      <c r="A34" s="2" t="s">
        <v>32</v>
      </c>
      <c r="B34" s="40">
        <v>1377.6</v>
      </c>
      <c r="D34" s="40">
        <v>1300</v>
      </c>
      <c r="E34" s="40"/>
      <c r="F34" s="43">
        <v>1255.3900000000001</v>
      </c>
      <c r="G34" s="15"/>
    </row>
    <row r="35" spans="1:7" x14ac:dyDescent="0.3">
      <c r="A35" s="2" t="s">
        <v>28</v>
      </c>
      <c r="B35" s="40">
        <v>582.94000000000005</v>
      </c>
      <c r="D35" s="40">
        <v>800</v>
      </c>
      <c r="E35" s="40"/>
      <c r="F35" s="43">
        <v>776.83</v>
      </c>
      <c r="G35" s="15"/>
    </row>
    <row r="36" spans="1:7" x14ac:dyDescent="0.3">
      <c r="A36" s="2" t="s">
        <v>68</v>
      </c>
      <c r="B36" s="40">
        <v>1000</v>
      </c>
      <c r="D36" s="40">
        <v>1000</v>
      </c>
      <c r="E36" s="40"/>
      <c r="F36" s="43">
        <v>1000</v>
      </c>
      <c r="G36" s="15"/>
    </row>
    <row r="37" spans="1:7" x14ac:dyDescent="0.3">
      <c r="A37" s="2" t="s">
        <v>69</v>
      </c>
      <c r="B37" s="40">
        <v>500</v>
      </c>
      <c r="D37" s="40">
        <v>500</v>
      </c>
      <c r="E37" s="40"/>
      <c r="F37" s="43">
        <v>500</v>
      </c>
      <c r="G37" s="15"/>
    </row>
    <row r="38" spans="1:7" x14ac:dyDescent="0.3">
      <c r="A38" s="2" t="s">
        <v>29</v>
      </c>
      <c r="B38" s="43">
        <v>0</v>
      </c>
      <c r="D38" s="43">
        <v>0</v>
      </c>
      <c r="E38" s="40"/>
      <c r="F38" s="43">
        <v>0</v>
      </c>
      <c r="G38" s="15"/>
    </row>
    <row r="39" spans="1:7" x14ac:dyDescent="0.3">
      <c r="A39" s="2" t="s">
        <v>30</v>
      </c>
      <c r="B39" s="40">
        <v>5180</v>
      </c>
      <c r="D39" s="40">
        <v>5395</v>
      </c>
      <c r="E39" s="40"/>
      <c r="F39" s="43">
        <v>4000</v>
      </c>
      <c r="G39" s="15"/>
    </row>
    <row r="40" spans="1:7" x14ac:dyDescent="0.3">
      <c r="A40" s="2" t="s">
        <v>71</v>
      </c>
      <c r="B40" s="40">
        <v>490.37</v>
      </c>
      <c r="D40" s="40">
        <v>500</v>
      </c>
      <c r="E40" s="40"/>
      <c r="F40" s="43">
        <v>492.05</v>
      </c>
      <c r="G40" s="15"/>
    </row>
    <row r="41" spans="1:7" x14ac:dyDescent="0.3">
      <c r="A41" s="2"/>
      <c r="B41" s="2"/>
      <c r="D41" s="2"/>
      <c r="E41" s="2"/>
      <c r="F41" s="43"/>
      <c r="G41" s="15"/>
    </row>
    <row r="42" spans="1:7" ht="15.6" x14ac:dyDescent="0.4">
      <c r="A42" s="7" t="s">
        <v>7</v>
      </c>
      <c r="B42" s="45">
        <f>SUM(B30:B41)</f>
        <v>22574.32</v>
      </c>
      <c r="D42" s="45">
        <f>SUM(D30:D41)</f>
        <v>21240</v>
      </c>
      <c r="E42" s="45"/>
      <c r="F42" s="45">
        <f>SUM(F30:F41)</f>
        <v>21795.74</v>
      </c>
      <c r="G42" s="15"/>
    </row>
    <row r="43" spans="1:7" x14ac:dyDescent="0.3">
      <c r="A43" s="2"/>
      <c r="D43" s="2"/>
      <c r="E43" s="2"/>
      <c r="F43" s="9"/>
      <c r="G43" s="15"/>
    </row>
    <row r="44" spans="1:7" x14ac:dyDescent="0.3">
      <c r="A44" s="46" t="s">
        <v>11</v>
      </c>
      <c r="D44" s="2"/>
      <c r="E44" s="2"/>
      <c r="F44" s="8"/>
      <c r="G44" s="15"/>
    </row>
    <row r="45" spans="1:7" x14ac:dyDescent="0.3">
      <c r="A45" s="2" t="s">
        <v>12</v>
      </c>
      <c r="B45" s="41">
        <v>575.29999999999995</v>
      </c>
      <c r="D45" s="41">
        <v>600</v>
      </c>
      <c r="E45" s="41"/>
      <c r="F45" s="41">
        <v>501.19</v>
      </c>
      <c r="G45" s="2"/>
    </row>
    <row r="46" spans="1:7" x14ac:dyDescent="0.3">
      <c r="A46" s="2" t="s">
        <v>13</v>
      </c>
      <c r="B46" s="41">
        <v>368.3</v>
      </c>
      <c r="D46" s="41">
        <v>500</v>
      </c>
      <c r="E46" s="41"/>
      <c r="F46" s="41">
        <v>538.47</v>
      </c>
      <c r="G46" s="2"/>
    </row>
    <row r="47" spans="1:7" x14ac:dyDescent="0.3">
      <c r="A47" s="2" t="s">
        <v>33</v>
      </c>
      <c r="B47" s="40">
        <v>400.32</v>
      </c>
      <c r="D47" s="40">
        <v>400</v>
      </c>
      <c r="E47" s="40"/>
      <c r="F47" s="41">
        <v>380.76</v>
      </c>
      <c r="G47" s="2"/>
    </row>
    <row r="48" spans="1:7" x14ac:dyDescent="0.3">
      <c r="A48" s="2" t="s">
        <v>14</v>
      </c>
      <c r="B48" s="40">
        <v>644.4</v>
      </c>
      <c r="D48" s="40">
        <v>1000</v>
      </c>
      <c r="E48" s="40"/>
      <c r="F48" s="41">
        <v>463.83</v>
      </c>
      <c r="G48" s="2"/>
    </row>
    <row r="49" spans="1:7" x14ac:dyDescent="0.3">
      <c r="A49" s="2" t="s">
        <v>16</v>
      </c>
      <c r="B49" s="40">
        <v>265.49</v>
      </c>
      <c r="D49" s="40">
        <v>300</v>
      </c>
      <c r="E49" s="40"/>
      <c r="F49" s="41">
        <v>257.82</v>
      </c>
      <c r="G49" s="2"/>
    </row>
    <row r="50" spans="1:7" x14ac:dyDescent="0.3">
      <c r="A50" s="2" t="s">
        <v>34</v>
      </c>
      <c r="B50" s="40">
        <v>351.72</v>
      </c>
      <c r="D50" s="40">
        <v>300</v>
      </c>
      <c r="E50" s="40"/>
      <c r="F50" s="41">
        <v>632.91999999999996</v>
      </c>
      <c r="G50" s="2"/>
    </row>
    <row r="51" spans="1:7" x14ac:dyDescent="0.3">
      <c r="A51" s="2" t="s">
        <v>18</v>
      </c>
      <c r="B51" s="40">
        <v>787.62</v>
      </c>
      <c r="D51" s="40">
        <v>825</v>
      </c>
      <c r="E51" s="40"/>
      <c r="F51" s="41">
        <v>766.08</v>
      </c>
      <c r="G51" s="2"/>
    </row>
    <row r="52" spans="1:7" x14ac:dyDescent="0.3">
      <c r="A52" s="2" t="s">
        <v>19</v>
      </c>
      <c r="B52" s="40">
        <v>415</v>
      </c>
      <c r="D52" s="40">
        <v>300</v>
      </c>
      <c r="E52" s="40"/>
      <c r="F52" s="41">
        <v>410.81</v>
      </c>
      <c r="G52" s="2"/>
    </row>
    <row r="53" spans="1:7" x14ac:dyDescent="0.3">
      <c r="A53" s="2" t="s">
        <v>70</v>
      </c>
      <c r="B53" s="40">
        <v>2000</v>
      </c>
      <c r="D53" s="40">
        <v>2000</v>
      </c>
      <c r="E53" s="40"/>
      <c r="F53" s="43">
        <v>2000</v>
      </c>
      <c r="G53" s="2"/>
    </row>
    <row r="54" spans="1:7" x14ac:dyDescent="0.3">
      <c r="A54" s="2" t="s">
        <v>92</v>
      </c>
      <c r="B54" s="40">
        <v>578.38</v>
      </c>
      <c r="D54" s="40">
        <v>600</v>
      </c>
      <c r="E54" s="40"/>
      <c r="F54" s="41">
        <v>508.26</v>
      </c>
      <c r="G54" s="15"/>
    </row>
    <row r="55" spans="1:7" x14ac:dyDescent="0.3">
      <c r="A55" s="2"/>
      <c r="B55" s="2"/>
      <c r="D55" s="2"/>
      <c r="E55" s="2"/>
      <c r="F55" s="9"/>
      <c r="G55" s="2"/>
    </row>
    <row r="56" spans="1:7" ht="15.6" x14ac:dyDescent="0.4">
      <c r="A56" s="7" t="s">
        <v>7</v>
      </c>
      <c r="B56" s="45">
        <f>SUM(B45:B55)</f>
        <v>6386.53</v>
      </c>
      <c r="D56" s="45">
        <f>SUM(D45:D55)</f>
        <v>6825</v>
      </c>
      <c r="E56" s="45"/>
      <c r="F56" s="45">
        <f>SUM(F45:F55)</f>
        <v>6460.14</v>
      </c>
      <c r="G56" s="2"/>
    </row>
    <row r="57" spans="1:7" x14ac:dyDescent="0.3">
      <c r="A57" s="2"/>
      <c r="D57" s="2"/>
      <c r="E57" s="2"/>
      <c r="F57" s="9"/>
      <c r="G57" s="2"/>
    </row>
    <row r="58" spans="1:7" x14ac:dyDescent="0.3">
      <c r="A58" s="46" t="s">
        <v>21</v>
      </c>
      <c r="D58" s="2"/>
      <c r="E58" s="2"/>
      <c r="F58" s="8"/>
      <c r="G58" s="2"/>
    </row>
    <row r="59" spans="1:7" x14ac:dyDescent="0.3">
      <c r="A59" s="2" t="s">
        <v>110</v>
      </c>
      <c r="B59" s="41">
        <v>318.68</v>
      </c>
      <c r="D59" s="41">
        <v>300</v>
      </c>
      <c r="E59" s="41"/>
      <c r="F59" s="41">
        <v>469.24</v>
      </c>
      <c r="G59" s="2"/>
    </row>
    <row r="60" spans="1:7" x14ac:dyDescent="0.3">
      <c r="A60" s="2" t="s">
        <v>107</v>
      </c>
      <c r="B60" s="40">
        <v>2069.16</v>
      </c>
      <c r="D60" s="40">
        <v>2200</v>
      </c>
      <c r="E60" s="40"/>
      <c r="F60" s="43">
        <v>1918.54</v>
      </c>
      <c r="G60" s="2"/>
    </row>
    <row r="61" spans="1:7" x14ac:dyDescent="0.3">
      <c r="A61" s="2" t="s">
        <v>15</v>
      </c>
      <c r="B61" s="40">
        <v>926.38</v>
      </c>
      <c r="D61" s="40">
        <v>2000</v>
      </c>
      <c r="E61" s="40"/>
      <c r="F61" s="43">
        <v>2437.89</v>
      </c>
      <c r="G61" s="15"/>
    </row>
    <row r="62" spans="1:7" x14ac:dyDescent="0.3">
      <c r="A62" s="2" t="s">
        <v>20</v>
      </c>
      <c r="B62" s="40">
        <v>838.25</v>
      </c>
      <c r="D62" s="40">
        <v>800</v>
      </c>
      <c r="E62" s="40"/>
      <c r="F62" s="43">
        <v>518.16999999999996</v>
      </c>
      <c r="G62" s="15"/>
    </row>
    <row r="63" spans="1:7" x14ac:dyDescent="0.3">
      <c r="A63" s="2" t="s">
        <v>17</v>
      </c>
      <c r="B63" s="40">
        <v>355.16</v>
      </c>
      <c r="D63" s="40">
        <v>500</v>
      </c>
      <c r="E63" s="40"/>
      <c r="F63" s="43">
        <v>2056.4699999999998</v>
      </c>
      <c r="G63" s="15"/>
    </row>
    <row r="64" spans="1:7" x14ac:dyDescent="0.3">
      <c r="A64" s="2" t="s">
        <v>106</v>
      </c>
      <c r="B64" s="41">
        <v>288.5</v>
      </c>
      <c r="D64" s="41">
        <v>400</v>
      </c>
      <c r="E64" s="41"/>
      <c r="F64" s="43">
        <v>217</v>
      </c>
      <c r="G64" s="15"/>
    </row>
    <row r="65" spans="1:9" x14ac:dyDescent="0.3">
      <c r="G65" s="15"/>
    </row>
    <row r="66" spans="1:9" ht="15.6" x14ac:dyDescent="0.4">
      <c r="A66" s="7" t="s">
        <v>7</v>
      </c>
      <c r="B66" s="45">
        <f>SUM(B59:B65)</f>
        <v>4796.1299999999992</v>
      </c>
      <c r="D66" s="45">
        <f>SUM(D59:D65)</f>
        <v>6200</v>
      </c>
      <c r="E66" s="45"/>
      <c r="F66" s="45">
        <f>SUM(F59:F65)</f>
        <v>7617.3099999999995</v>
      </c>
    </row>
    <row r="67" spans="1:9" x14ac:dyDescent="0.3">
      <c r="A67" s="2"/>
      <c r="D67" s="2"/>
      <c r="E67" s="2"/>
      <c r="F67" s="9"/>
      <c r="G67" s="2"/>
    </row>
    <row r="68" spans="1:9" x14ac:dyDescent="0.3">
      <c r="A68" s="46" t="s">
        <v>26</v>
      </c>
      <c r="D68" s="2"/>
      <c r="E68" s="2"/>
      <c r="F68" s="8"/>
      <c r="G68" s="2"/>
    </row>
    <row r="69" spans="1:9" x14ac:dyDescent="0.3">
      <c r="A69" s="2" t="s">
        <v>88</v>
      </c>
      <c r="B69" s="43">
        <v>4252.53</v>
      </c>
      <c r="D69" s="43">
        <v>4535</v>
      </c>
      <c r="E69" s="43"/>
      <c r="F69" s="43">
        <v>5084.96</v>
      </c>
      <c r="G69" s="2"/>
    </row>
    <row r="70" spans="1:9" x14ac:dyDescent="0.3">
      <c r="A70" s="2" t="s">
        <v>22</v>
      </c>
      <c r="B70" s="41">
        <v>688.48</v>
      </c>
      <c r="D70" s="41">
        <v>1000</v>
      </c>
      <c r="E70" s="41"/>
      <c r="F70" s="41">
        <v>902.68</v>
      </c>
      <c r="G70" s="15"/>
    </row>
    <row r="71" spans="1:9" x14ac:dyDescent="0.3">
      <c r="A71" s="2" t="s">
        <v>105</v>
      </c>
      <c r="B71" s="41">
        <v>560.21</v>
      </c>
      <c r="D71" s="41">
        <v>500</v>
      </c>
      <c r="E71" s="41"/>
      <c r="F71" s="43">
        <v>100</v>
      </c>
      <c r="G71" s="2"/>
    </row>
    <row r="72" spans="1:9" x14ac:dyDescent="0.3">
      <c r="A72" s="2"/>
      <c r="B72" s="9"/>
      <c r="D72" s="9"/>
      <c r="E72" s="9"/>
      <c r="F72" s="43"/>
      <c r="G72" s="2"/>
    </row>
    <row r="73" spans="1:9" ht="15.6" x14ac:dyDescent="0.4">
      <c r="A73" s="7" t="s">
        <v>7</v>
      </c>
      <c r="B73" s="45">
        <f>SUM(B69:B71)</f>
        <v>5501.22</v>
      </c>
      <c r="D73" s="45">
        <f>SUM(D69:D71)</f>
        <v>6035</v>
      </c>
      <c r="E73" s="45"/>
      <c r="F73" s="45">
        <f>SUM(F69:F71)</f>
        <v>6087.64</v>
      </c>
      <c r="G73" s="2"/>
    </row>
    <row r="74" spans="1:9" x14ac:dyDescent="0.3">
      <c r="A74" s="7"/>
      <c r="D74" s="2"/>
      <c r="E74" s="2"/>
      <c r="G74" s="2"/>
      <c r="I74" s="5"/>
    </row>
    <row r="75" spans="1:9" x14ac:dyDescent="0.3">
      <c r="A75" s="12"/>
      <c r="B75" s="13"/>
      <c r="C75" s="2"/>
      <c r="D75" s="2"/>
      <c r="E75" s="2"/>
      <c r="F75" s="9"/>
      <c r="G75" s="2"/>
    </row>
    <row r="76" spans="1:9" x14ac:dyDescent="0.3">
      <c r="A76" s="4"/>
      <c r="B76" s="8"/>
      <c r="C76" s="2"/>
      <c r="D76" s="2"/>
      <c r="E76" s="2"/>
      <c r="F76" s="2"/>
    </row>
    <row r="77" spans="1:9" x14ac:dyDescent="0.3">
      <c r="A77" s="10"/>
      <c r="B77" s="13"/>
      <c r="C77" s="2"/>
      <c r="D77" s="2"/>
      <c r="E77" s="2"/>
      <c r="F77" s="2"/>
    </row>
    <row r="78" spans="1:9" x14ac:dyDescent="0.3">
      <c r="A78" s="10"/>
      <c r="B78" s="13"/>
      <c r="C78" s="2"/>
      <c r="D78" s="2"/>
      <c r="E78" s="2"/>
      <c r="F78" s="2"/>
    </row>
    <row r="79" spans="1:9" x14ac:dyDescent="0.3">
      <c r="A79" s="10"/>
      <c r="B79" s="8"/>
      <c r="C79" s="2"/>
      <c r="D79" s="2"/>
      <c r="E79" s="2"/>
      <c r="F79" s="2"/>
    </row>
    <row r="80" spans="1:9" s="5" customFormat="1" ht="13.8" x14ac:dyDescent="0.25">
      <c r="A80" s="2"/>
      <c r="B80" s="14"/>
      <c r="C80" s="15"/>
      <c r="D80" s="2"/>
      <c r="E80" s="2"/>
      <c r="F80" s="2"/>
    </row>
    <row r="81" spans="1:7" s="11" customFormat="1" x14ac:dyDescent="0.3">
      <c r="A81" s="12"/>
      <c r="B81" s="16"/>
      <c r="C81" s="15"/>
      <c r="D81" s="2"/>
      <c r="E81" s="2"/>
      <c r="F81" s="2"/>
    </row>
    <row r="82" spans="1:7" s="5" customFormat="1" ht="13.8" x14ac:dyDescent="0.25">
      <c r="A82" s="2"/>
      <c r="B82" s="8"/>
      <c r="C82" s="2"/>
      <c r="D82" s="2"/>
      <c r="E82" s="2"/>
      <c r="F82" s="2"/>
    </row>
    <row r="83" spans="1:7" x14ac:dyDescent="0.3">
      <c r="A83" s="12"/>
      <c r="B83" s="13"/>
      <c r="C83" s="2"/>
      <c r="D83" s="2"/>
      <c r="E83" s="2"/>
      <c r="F83" s="2"/>
    </row>
    <row r="84" spans="1:7" s="5" customFormat="1" ht="13.8" x14ac:dyDescent="0.25">
      <c r="A84" s="12"/>
      <c r="B84" s="8"/>
      <c r="C84" s="2"/>
      <c r="D84" s="2"/>
      <c r="E84" s="2"/>
      <c r="F84" s="2"/>
    </row>
    <row r="85" spans="1:7" s="5" customFormat="1" ht="13.8" x14ac:dyDescent="0.25">
      <c r="A85" s="2"/>
      <c r="B85" s="16"/>
      <c r="C85" s="15"/>
      <c r="D85" s="2"/>
      <c r="E85" s="2"/>
      <c r="F85" s="2"/>
    </row>
    <row r="86" spans="1:7" x14ac:dyDescent="0.3">
      <c r="A86" s="2"/>
      <c r="B86" s="16"/>
      <c r="C86" s="15"/>
      <c r="D86" s="2"/>
      <c r="E86" s="2"/>
      <c r="F86" s="2"/>
      <c r="G86" s="5"/>
    </row>
    <row r="87" spans="1:7" x14ac:dyDescent="0.3">
      <c r="A87" s="2"/>
      <c r="B87" s="8"/>
      <c r="C87" s="2"/>
      <c r="D87" s="2"/>
      <c r="E87" s="2"/>
      <c r="F87" s="2"/>
      <c r="G87" s="5"/>
    </row>
    <row r="88" spans="1:7" x14ac:dyDescent="0.3">
      <c r="A88" s="12"/>
      <c r="B88" s="8"/>
      <c r="C88" s="2"/>
      <c r="D88" s="2"/>
      <c r="E88" s="2"/>
      <c r="F88" s="2"/>
      <c r="G88" s="5"/>
    </row>
    <row r="89" spans="1:7" x14ac:dyDescent="0.3">
      <c r="A89" s="4"/>
      <c r="B89" s="2"/>
      <c r="C89" s="2"/>
      <c r="D89" s="2"/>
      <c r="E89" s="2"/>
      <c r="F89" s="2"/>
      <c r="G89" s="5"/>
    </row>
    <row r="90" spans="1:7" x14ac:dyDescent="0.3">
      <c r="A90" s="2"/>
      <c r="B90" s="2"/>
      <c r="C90" s="2"/>
      <c r="D90" s="2"/>
      <c r="E90" s="2"/>
      <c r="F90" s="2"/>
    </row>
    <row r="91" spans="1:7" x14ac:dyDescent="0.3">
      <c r="A91" s="2"/>
      <c r="B91" s="2"/>
      <c r="C91" s="2"/>
      <c r="D91" s="2"/>
      <c r="E91" s="2"/>
      <c r="F91" s="2"/>
    </row>
    <row r="92" spans="1:7" x14ac:dyDescent="0.3">
      <c r="A92" s="2"/>
      <c r="B92" s="2"/>
      <c r="C92" s="2"/>
      <c r="D92" s="2"/>
      <c r="E92" s="2"/>
      <c r="F92" s="2"/>
    </row>
    <row r="93" spans="1:7" x14ac:dyDescent="0.3">
      <c r="A93" s="2"/>
      <c r="B93" s="2"/>
      <c r="C93" s="2"/>
      <c r="D93" s="2"/>
      <c r="E93" s="2"/>
      <c r="F93" s="2"/>
    </row>
    <row r="94" spans="1:7" x14ac:dyDescent="0.3">
      <c r="A94" s="2"/>
      <c r="B94" s="2"/>
      <c r="C94" s="2"/>
      <c r="D94" s="2"/>
      <c r="E94" s="2"/>
      <c r="F94" s="2"/>
    </row>
    <row r="95" spans="1:7" x14ac:dyDescent="0.3">
      <c r="A95" s="2"/>
      <c r="B95" s="2"/>
      <c r="C95" s="2"/>
      <c r="D95" s="2"/>
      <c r="E95" s="2"/>
      <c r="F95" s="2"/>
    </row>
    <row r="96" spans="1:7" x14ac:dyDescent="0.3">
      <c r="A96" s="2"/>
      <c r="B96" s="2"/>
      <c r="C96" s="2"/>
      <c r="D96" s="2"/>
      <c r="E96" s="2"/>
      <c r="F96" s="2"/>
    </row>
    <row r="97" spans="1:6" x14ac:dyDescent="0.3">
      <c r="A97" s="2"/>
      <c r="B97" s="2"/>
      <c r="C97" s="2"/>
      <c r="D97" s="2"/>
      <c r="E97" s="2"/>
      <c r="F97" s="2"/>
    </row>
    <row r="98" spans="1:6" x14ac:dyDescent="0.3">
      <c r="A98" s="2"/>
      <c r="B98" s="2"/>
      <c r="C98" s="2"/>
      <c r="D98" s="2"/>
      <c r="E98" s="2"/>
      <c r="F98" s="2"/>
    </row>
    <row r="99" spans="1:6" x14ac:dyDescent="0.3">
      <c r="A99" s="2"/>
      <c r="B99" s="2"/>
      <c r="C99" s="2"/>
      <c r="D99" s="2"/>
      <c r="E99" s="2"/>
      <c r="F99" s="2"/>
    </row>
    <row r="100" spans="1:6" x14ac:dyDescent="0.3">
      <c r="A100" s="2"/>
      <c r="B100" s="2"/>
      <c r="C100" s="2"/>
      <c r="D100" s="2"/>
      <c r="E100" s="2"/>
      <c r="F100" s="2"/>
    </row>
    <row r="101" spans="1:6" x14ac:dyDescent="0.3">
      <c r="A101" s="2"/>
      <c r="B101" s="2"/>
      <c r="C101" s="2"/>
      <c r="D101" s="2"/>
      <c r="E101" s="2"/>
      <c r="F101" s="2"/>
    </row>
    <row r="102" spans="1:6" x14ac:dyDescent="0.3">
      <c r="A102" s="2"/>
      <c r="B102" s="2"/>
      <c r="C102" s="2"/>
      <c r="D102" s="2"/>
      <c r="E102" s="2"/>
      <c r="F102" s="2"/>
    </row>
    <row r="103" spans="1:6" x14ac:dyDescent="0.3">
      <c r="A103" s="4"/>
      <c r="B103" s="2"/>
      <c r="C103" s="2"/>
      <c r="D103" s="2"/>
      <c r="E103" s="2"/>
      <c r="F103" s="2"/>
    </row>
    <row r="104" spans="1:6" x14ac:dyDescent="0.3">
      <c r="A104" s="2"/>
      <c r="B104" s="2"/>
      <c r="C104" s="2"/>
      <c r="D104" s="2"/>
      <c r="E104" s="2"/>
      <c r="F104" s="2"/>
    </row>
    <row r="105" spans="1:6" x14ac:dyDescent="0.3">
      <c r="A105" s="2"/>
      <c r="B105" s="2"/>
      <c r="C105" s="2"/>
      <c r="D105" s="2"/>
      <c r="E105" s="2"/>
      <c r="F105" s="2"/>
    </row>
    <row r="106" spans="1:6" x14ac:dyDescent="0.3">
      <c r="A106" s="2"/>
      <c r="B106" s="2"/>
      <c r="C106" s="2"/>
      <c r="D106" s="2"/>
      <c r="E106" s="2"/>
      <c r="F106" s="2"/>
    </row>
    <row r="107" spans="1:6" x14ac:dyDescent="0.3">
      <c r="A107" s="2"/>
      <c r="B107" s="2"/>
      <c r="C107" s="2"/>
      <c r="D107" s="2"/>
      <c r="E107" s="2"/>
      <c r="F107" s="2"/>
    </row>
    <row r="108" spans="1:6" x14ac:dyDescent="0.3">
      <c r="A108" s="2"/>
      <c r="B108" s="2"/>
      <c r="C108" s="2"/>
      <c r="D108" s="2"/>
      <c r="E108" s="2"/>
      <c r="F108" s="2"/>
    </row>
    <row r="109" spans="1:6" x14ac:dyDescent="0.3">
      <c r="A109" s="2"/>
      <c r="B109" s="2"/>
      <c r="C109" s="2"/>
      <c r="D109" s="2"/>
      <c r="E109" s="2"/>
      <c r="F109" s="2"/>
    </row>
    <row r="110" spans="1:6" x14ac:dyDescent="0.3">
      <c r="A110" s="2"/>
      <c r="B110" s="2"/>
      <c r="C110" s="2"/>
      <c r="D110" s="2"/>
      <c r="E110" s="2"/>
      <c r="F110" s="2"/>
    </row>
    <row r="111" spans="1:6" x14ac:dyDescent="0.3">
      <c r="A111" s="2"/>
      <c r="B111" s="2"/>
      <c r="C111" s="2"/>
      <c r="D111" s="2"/>
      <c r="E111" s="2"/>
      <c r="F111" s="2"/>
    </row>
    <row r="112" spans="1:6" x14ac:dyDescent="0.3">
      <c r="A112" s="2"/>
      <c r="B112" s="2"/>
      <c r="C112" s="2"/>
      <c r="D112" s="2"/>
      <c r="E112" s="2"/>
      <c r="F112" s="2"/>
    </row>
    <row r="113" spans="1:6" x14ac:dyDescent="0.3">
      <c r="A113" s="2"/>
      <c r="B113" s="2"/>
      <c r="C113" s="2"/>
      <c r="D113" s="2"/>
      <c r="E113" s="2"/>
      <c r="F113" s="2"/>
    </row>
    <row r="114" spans="1:6" x14ac:dyDescent="0.3">
      <c r="A114" s="2"/>
      <c r="B114" s="2"/>
      <c r="C114" s="2"/>
      <c r="D114" s="2"/>
      <c r="E114" s="2"/>
      <c r="F114" s="2"/>
    </row>
    <row r="115" spans="1:6" x14ac:dyDescent="0.3">
      <c r="A115" s="2"/>
      <c r="B115" s="2"/>
      <c r="C115" s="2"/>
      <c r="D115" s="2"/>
      <c r="E115" s="2"/>
      <c r="F115" s="2"/>
    </row>
    <row r="116" spans="1:6" x14ac:dyDescent="0.3">
      <c r="A116" s="2"/>
      <c r="B116" s="2"/>
      <c r="C116" s="2"/>
      <c r="D116" s="2"/>
      <c r="E116" s="2"/>
      <c r="F116" s="2"/>
    </row>
    <row r="117" spans="1:6" x14ac:dyDescent="0.3">
      <c r="A117" s="2"/>
      <c r="B117" s="2"/>
      <c r="C117" s="2"/>
      <c r="D117" s="2"/>
      <c r="E117" s="2"/>
      <c r="F117" s="2"/>
    </row>
    <row r="118" spans="1:6" x14ac:dyDescent="0.3">
      <c r="A118" s="2"/>
      <c r="B118" s="2"/>
      <c r="C118" s="2"/>
      <c r="D118" s="2"/>
      <c r="E118" s="2"/>
      <c r="F118" s="2"/>
    </row>
  </sheetData>
  <pageMargins left="0.28999999999999998" right="0.12" top="0.74803149606299213" bottom="0.74803149606299213" header="0.27559055118110237" footer="0.31496062992125984"/>
  <pageSetup paperSize="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1"/>
  <sheetViews>
    <sheetView topLeftCell="A19" workbookViewId="0">
      <selection activeCell="G1" sqref="G1"/>
    </sheetView>
  </sheetViews>
  <sheetFormatPr defaultRowHeight="14.4" x14ac:dyDescent="0.3"/>
  <cols>
    <col min="1" max="1" width="29.21875" customWidth="1"/>
    <col min="2" max="2" width="1.5546875" customWidth="1"/>
    <col min="3" max="3" width="26" customWidth="1"/>
    <col min="4" max="4" width="2.77734375" customWidth="1"/>
    <col min="5" max="5" width="19.5546875" customWidth="1"/>
    <col min="6" max="7" width="2.109375" customWidth="1"/>
    <col min="8" max="8" width="12" customWidth="1"/>
    <col min="9" max="9" width="1.33203125" customWidth="1"/>
    <col min="10" max="10" width="19.21875" customWidth="1"/>
  </cols>
  <sheetData>
    <row r="2" spans="1:11" ht="15.6" x14ac:dyDescent="0.3">
      <c r="A2" s="55"/>
      <c r="B2" s="55"/>
      <c r="C2" s="55"/>
      <c r="D2" s="55"/>
      <c r="E2" s="55"/>
      <c r="F2" s="55"/>
    </row>
    <row r="3" spans="1:11" ht="18" x14ac:dyDescent="0.35">
      <c r="E3" s="1" t="s">
        <v>146</v>
      </c>
    </row>
    <row r="4" spans="1:11" ht="18" thickBot="1" x14ac:dyDescent="0.35">
      <c r="A4" s="22" t="s">
        <v>36</v>
      </c>
      <c r="B4" s="36"/>
      <c r="C4" s="36"/>
      <c r="D4" s="36"/>
      <c r="E4" s="36"/>
      <c r="F4" s="36"/>
      <c r="G4" s="36"/>
      <c r="I4" s="2"/>
      <c r="J4" s="2"/>
      <c r="K4" s="2"/>
    </row>
    <row r="5" spans="1:11" ht="16.2" thickBot="1" x14ac:dyDescent="0.35">
      <c r="A5" s="2"/>
      <c r="B5" s="2"/>
      <c r="C5" s="23">
        <v>45291</v>
      </c>
      <c r="D5" s="2"/>
      <c r="E5" s="23">
        <v>44926</v>
      </c>
      <c r="F5" s="2"/>
      <c r="G5" s="2"/>
      <c r="H5" s="2"/>
      <c r="I5" s="2"/>
      <c r="J5" s="49"/>
      <c r="K5" s="2"/>
    </row>
    <row r="6" spans="1:11" ht="17.399999999999999" x14ac:dyDescent="0.3">
      <c r="A6" s="21" t="s">
        <v>37</v>
      </c>
      <c r="B6" s="21"/>
      <c r="C6" s="21"/>
      <c r="D6" s="21"/>
      <c r="E6" s="21"/>
      <c r="F6" s="21"/>
      <c r="G6" s="21"/>
      <c r="H6" s="2"/>
      <c r="I6" s="2"/>
      <c r="J6" s="24"/>
      <c r="K6" s="2"/>
    </row>
    <row r="7" spans="1:11" x14ac:dyDescent="0.3">
      <c r="A7" s="2"/>
      <c r="B7" s="2"/>
      <c r="C7" s="2"/>
      <c r="D7" s="2"/>
      <c r="E7" s="2"/>
      <c r="F7" s="2"/>
      <c r="G7" s="2"/>
      <c r="H7" s="2"/>
      <c r="I7" s="2"/>
      <c r="J7" s="24"/>
      <c r="K7" s="2"/>
    </row>
    <row r="8" spans="1:11" ht="15.6" x14ac:dyDescent="0.3">
      <c r="A8" s="25" t="s">
        <v>43</v>
      </c>
      <c r="B8" s="25"/>
      <c r="C8" s="25"/>
      <c r="D8" s="25"/>
      <c r="E8" s="25"/>
      <c r="F8" s="25"/>
      <c r="G8" s="25"/>
      <c r="H8" s="2"/>
      <c r="I8" s="2"/>
      <c r="J8" s="24"/>
      <c r="K8" s="2"/>
    </row>
    <row r="9" spans="1:11" x14ac:dyDescent="0.3">
      <c r="A9" s="2" t="s">
        <v>38</v>
      </c>
      <c r="B9" s="2"/>
      <c r="C9" s="26">
        <v>265625</v>
      </c>
      <c r="D9" s="2"/>
      <c r="E9" s="26">
        <v>265625</v>
      </c>
      <c r="F9" s="2"/>
      <c r="G9" s="2"/>
      <c r="H9" s="35"/>
      <c r="I9" s="26"/>
      <c r="J9" s="26"/>
      <c r="K9" s="2"/>
    </row>
    <row r="10" spans="1:11" x14ac:dyDescent="0.3">
      <c r="A10" s="2" t="s">
        <v>39</v>
      </c>
      <c r="B10" s="2"/>
      <c r="C10" s="26">
        <v>23299.43</v>
      </c>
      <c r="D10" s="2"/>
      <c r="E10" s="26">
        <v>28479.43</v>
      </c>
      <c r="F10" s="2"/>
      <c r="G10" s="2"/>
      <c r="H10" s="35"/>
      <c r="I10" s="26"/>
      <c r="J10" s="26"/>
      <c r="K10" s="2"/>
    </row>
    <row r="11" spans="1:11" ht="15.6" x14ac:dyDescent="0.3">
      <c r="A11" s="27" t="s">
        <v>7</v>
      </c>
      <c r="B11" s="27"/>
      <c r="C11" s="29">
        <f>SUM(C9:C10)</f>
        <v>288924.43</v>
      </c>
      <c r="D11" s="27"/>
      <c r="E11" s="29">
        <f>SUM(E9:E10)</f>
        <v>294104.43</v>
      </c>
      <c r="F11" s="27"/>
      <c r="G11" s="27"/>
      <c r="H11" s="2"/>
      <c r="I11" s="26"/>
      <c r="J11" s="29"/>
      <c r="K11" s="2"/>
    </row>
    <row r="12" spans="1:11" ht="15.6" x14ac:dyDescent="0.3">
      <c r="A12" s="25" t="s">
        <v>42</v>
      </c>
      <c r="B12" s="25"/>
      <c r="C12" s="25"/>
      <c r="D12" s="25"/>
      <c r="E12" s="38"/>
      <c r="F12" s="25"/>
      <c r="G12" s="25"/>
      <c r="H12" s="2"/>
      <c r="I12" s="26"/>
      <c r="J12" s="26"/>
      <c r="K12" s="2"/>
    </row>
    <row r="13" spans="1:11" x14ac:dyDescent="0.3">
      <c r="A13" s="2" t="s">
        <v>40</v>
      </c>
      <c r="B13" s="2"/>
      <c r="C13" s="26">
        <v>0</v>
      </c>
      <c r="D13" s="2"/>
      <c r="E13" s="26">
        <v>0</v>
      </c>
      <c r="F13" s="2"/>
      <c r="G13" s="2"/>
      <c r="H13" s="2"/>
      <c r="I13" s="26"/>
      <c r="J13" s="26"/>
      <c r="K13" s="2"/>
    </row>
    <row r="14" spans="1:11" x14ac:dyDescent="0.3">
      <c r="A14" s="2" t="s">
        <v>90</v>
      </c>
      <c r="B14" s="2"/>
      <c r="C14" s="26">
        <v>92.69</v>
      </c>
      <c r="D14" s="2"/>
      <c r="E14" s="26">
        <v>1187.5999999999999</v>
      </c>
      <c r="F14" s="2"/>
      <c r="G14" s="2"/>
      <c r="H14" s="2"/>
      <c r="I14" s="26"/>
      <c r="J14" s="26"/>
      <c r="K14" s="2"/>
    </row>
    <row r="15" spans="1:11" ht="15.6" x14ac:dyDescent="0.3">
      <c r="A15" s="27" t="s">
        <v>7</v>
      </c>
      <c r="B15" s="27"/>
      <c r="C15" s="29">
        <f>SUM(C13:C14)</f>
        <v>92.69</v>
      </c>
      <c r="D15" s="27"/>
      <c r="E15" s="29">
        <f>SUM(E13:E14)</f>
        <v>1187.5999999999999</v>
      </c>
      <c r="F15" s="27"/>
      <c r="G15" s="27"/>
      <c r="H15" s="2"/>
      <c r="I15" s="26"/>
      <c r="J15" s="29"/>
      <c r="K15" s="2"/>
    </row>
    <row r="16" spans="1:11" ht="15.6" x14ac:dyDescent="0.3">
      <c r="A16" s="25" t="s">
        <v>41</v>
      </c>
      <c r="B16" s="25"/>
      <c r="C16" s="25"/>
      <c r="D16" s="25"/>
      <c r="E16" s="38"/>
      <c r="F16" s="25"/>
      <c r="G16" s="25"/>
      <c r="H16" s="2"/>
      <c r="I16" s="26"/>
      <c r="J16" s="26"/>
      <c r="K16" s="2"/>
    </row>
    <row r="17" spans="1:11" x14ac:dyDescent="0.3">
      <c r="A17" s="2" t="s">
        <v>44</v>
      </c>
      <c r="B17" s="2"/>
      <c r="C17" s="26">
        <v>761.48</v>
      </c>
      <c r="D17" s="2"/>
      <c r="E17" s="26">
        <v>2307.27</v>
      </c>
      <c r="F17" s="2"/>
      <c r="G17" s="2"/>
      <c r="H17" s="35"/>
      <c r="I17" s="26"/>
      <c r="J17" s="26"/>
      <c r="K17" s="2"/>
    </row>
    <row r="18" spans="1:11" x14ac:dyDescent="0.3">
      <c r="A18" s="2" t="s">
        <v>45</v>
      </c>
      <c r="B18" s="2"/>
      <c r="C18" s="26">
        <v>348.09</v>
      </c>
      <c r="D18" s="2"/>
      <c r="E18" s="26">
        <v>2334.0100000000002</v>
      </c>
      <c r="F18" s="2"/>
      <c r="G18" s="2"/>
      <c r="H18" s="35"/>
      <c r="I18" s="26"/>
      <c r="J18" s="26"/>
      <c r="K18" s="2"/>
    </row>
    <row r="19" spans="1:11" x14ac:dyDescent="0.3">
      <c r="A19" s="2" t="s">
        <v>46</v>
      </c>
      <c r="B19" s="2"/>
      <c r="C19" s="26">
        <v>657.07</v>
      </c>
      <c r="D19" s="2"/>
      <c r="E19" s="26">
        <v>310.94</v>
      </c>
      <c r="F19" s="2"/>
      <c r="G19" s="2"/>
      <c r="H19" s="35"/>
      <c r="I19" s="26"/>
      <c r="J19" s="26"/>
      <c r="K19" s="2"/>
    </row>
    <row r="20" spans="1:11" x14ac:dyDescent="0.3">
      <c r="A20" s="2" t="s">
        <v>47</v>
      </c>
      <c r="B20" s="2"/>
      <c r="C20" s="26">
        <v>30357.439999999999</v>
      </c>
      <c r="D20" s="2"/>
      <c r="E20" s="26">
        <v>30351.200000000001</v>
      </c>
      <c r="F20" s="2"/>
      <c r="G20" s="2"/>
      <c r="H20" s="35"/>
      <c r="I20" s="26"/>
      <c r="J20" s="26"/>
      <c r="K20" s="2"/>
    </row>
    <row r="21" spans="1:11" x14ac:dyDescent="0.3">
      <c r="A21" s="2" t="s">
        <v>48</v>
      </c>
      <c r="B21" s="2"/>
      <c r="C21" s="26">
        <v>309.04000000000002</v>
      </c>
      <c r="D21" s="2"/>
      <c r="E21" s="26">
        <v>217.5</v>
      </c>
      <c r="F21" s="2"/>
      <c r="G21" s="2"/>
      <c r="H21" s="35"/>
      <c r="I21" s="26"/>
      <c r="J21" s="26"/>
      <c r="K21" s="2"/>
    </row>
    <row r="22" spans="1:11" ht="15.6" x14ac:dyDescent="0.3">
      <c r="A22" s="27" t="s">
        <v>7</v>
      </c>
      <c r="B22" s="27"/>
      <c r="C22" s="29">
        <f>SUM(C17:C21)</f>
        <v>32433.119999999999</v>
      </c>
      <c r="D22" s="27"/>
      <c r="E22" s="29">
        <f>SUM(E17:E21)</f>
        <v>35520.92</v>
      </c>
      <c r="F22" s="27"/>
      <c r="G22" s="27"/>
      <c r="H22" s="2"/>
      <c r="I22" s="26"/>
      <c r="J22" s="29"/>
      <c r="K22" s="2"/>
    </row>
    <row r="23" spans="1:11" ht="15.6" x14ac:dyDescent="0.3">
      <c r="A23" s="20"/>
      <c r="B23" s="20"/>
      <c r="C23" s="20"/>
      <c r="D23" s="20"/>
      <c r="E23" s="39"/>
      <c r="F23" s="20"/>
      <c r="G23" s="20"/>
      <c r="H23" s="2"/>
      <c r="I23" s="26"/>
      <c r="J23" s="26"/>
      <c r="K23" s="2"/>
    </row>
    <row r="24" spans="1:11" ht="15.6" x14ac:dyDescent="0.3">
      <c r="A24" s="28" t="s">
        <v>49</v>
      </c>
      <c r="B24" s="28"/>
      <c r="C24" s="29">
        <f>SUM(C9:C22)/2</f>
        <v>321450.23999999987</v>
      </c>
      <c r="D24" s="28"/>
      <c r="E24" s="29">
        <f>SUM(E9:E22)/2</f>
        <v>330812.94999999995</v>
      </c>
      <c r="F24" s="28"/>
      <c r="G24" s="28"/>
      <c r="H24" s="2"/>
      <c r="I24" s="26"/>
      <c r="J24" s="29"/>
      <c r="K24" s="2"/>
    </row>
    <row r="25" spans="1:11" ht="15.6" x14ac:dyDescent="0.3">
      <c r="A25" s="20"/>
      <c r="B25" s="20"/>
      <c r="C25" s="20"/>
      <c r="D25" s="20"/>
      <c r="E25" s="20"/>
      <c r="F25" s="20"/>
      <c r="G25" s="20"/>
      <c r="H25" s="2"/>
      <c r="I25" s="26"/>
      <c r="J25" s="26"/>
      <c r="K25" s="2"/>
    </row>
    <row r="26" spans="1:11" ht="17.399999999999999" x14ac:dyDescent="0.3">
      <c r="A26" s="21" t="s">
        <v>50</v>
      </c>
      <c r="B26" s="21"/>
      <c r="C26" s="21"/>
      <c r="D26" s="21"/>
      <c r="E26" s="21"/>
      <c r="F26" s="21"/>
      <c r="G26" s="21"/>
      <c r="H26" s="2"/>
      <c r="I26" s="26"/>
      <c r="J26" s="26"/>
      <c r="K26" s="2"/>
    </row>
    <row r="27" spans="1:11" ht="17.399999999999999" x14ac:dyDescent="0.3">
      <c r="A27" s="21"/>
      <c r="B27" s="21"/>
      <c r="C27" s="21"/>
      <c r="D27" s="21"/>
      <c r="E27" s="21"/>
      <c r="F27" s="21"/>
      <c r="G27" s="21"/>
      <c r="H27" s="2"/>
      <c r="I27" s="26"/>
      <c r="J27" s="26"/>
      <c r="K27" s="2"/>
    </row>
    <row r="28" spans="1:11" x14ac:dyDescent="0.3">
      <c r="A28" s="30" t="s">
        <v>53</v>
      </c>
      <c r="B28" s="30"/>
      <c r="C28" s="30"/>
      <c r="D28" s="30"/>
      <c r="E28" s="30"/>
      <c r="F28" s="30"/>
      <c r="G28" s="30"/>
      <c r="H28" s="2"/>
      <c r="I28" s="26"/>
      <c r="J28" s="26"/>
      <c r="K28" s="2"/>
    </row>
    <row r="29" spans="1:11" ht="15.6" x14ac:dyDescent="0.3">
      <c r="A29" s="20" t="s">
        <v>51</v>
      </c>
      <c r="B29" s="20"/>
      <c r="C29" s="24">
        <v>170603.17</v>
      </c>
      <c r="D29" s="20"/>
      <c r="E29" s="24">
        <v>173799</v>
      </c>
      <c r="F29" s="20"/>
      <c r="G29" s="20"/>
      <c r="H29" s="35"/>
      <c r="I29" s="26"/>
      <c r="J29" s="26"/>
      <c r="K29" s="2"/>
    </row>
    <row r="30" spans="1:11" ht="15.6" x14ac:dyDescent="0.3">
      <c r="A30" s="27" t="s">
        <v>7</v>
      </c>
      <c r="B30" s="27"/>
      <c r="C30" s="29">
        <f>SUM(C29:C29)</f>
        <v>170603.17</v>
      </c>
      <c r="D30" s="27"/>
      <c r="E30" s="29">
        <f>SUM(E29:E29)</f>
        <v>173799</v>
      </c>
      <c r="F30" s="27"/>
      <c r="G30" s="27"/>
      <c r="H30" s="2"/>
      <c r="I30" s="26"/>
      <c r="J30" s="29"/>
      <c r="K30" s="2"/>
    </row>
    <row r="31" spans="1:11" ht="15.6" x14ac:dyDescent="0.3">
      <c r="A31" s="25" t="s">
        <v>52</v>
      </c>
      <c r="B31" s="25"/>
      <c r="C31" s="25"/>
      <c r="D31" s="25"/>
      <c r="E31" s="38"/>
      <c r="F31" s="25"/>
      <c r="G31" s="25"/>
      <c r="H31" s="2"/>
      <c r="I31" s="26"/>
      <c r="J31" s="26"/>
      <c r="K31" s="2"/>
    </row>
    <row r="32" spans="1:11" x14ac:dyDescent="0.3">
      <c r="A32" s="2" t="s">
        <v>54</v>
      </c>
      <c r="B32" s="2"/>
      <c r="C32" s="26">
        <v>5958.16</v>
      </c>
      <c r="D32" s="2"/>
      <c r="E32" s="26">
        <v>5958.16</v>
      </c>
      <c r="F32" s="2"/>
      <c r="G32" s="2"/>
      <c r="H32" s="35"/>
      <c r="I32" s="26"/>
      <c r="J32" s="26"/>
      <c r="K32" s="2"/>
    </row>
    <row r="33" spans="1:11" x14ac:dyDescent="0.3">
      <c r="A33" s="2" t="s">
        <v>55</v>
      </c>
      <c r="B33" s="2"/>
      <c r="C33" s="26">
        <v>112</v>
      </c>
      <c r="D33" s="2"/>
      <c r="E33" s="26">
        <v>112</v>
      </c>
      <c r="F33" s="2"/>
      <c r="G33" s="2"/>
      <c r="H33" s="35"/>
      <c r="I33" s="26"/>
      <c r="J33" s="26"/>
      <c r="K33" s="2"/>
    </row>
    <row r="34" spans="1:11" x14ac:dyDescent="0.3">
      <c r="A34" s="2" t="s">
        <v>56</v>
      </c>
      <c r="B34" s="2"/>
      <c r="C34" s="26">
        <v>7233.85</v>
      </c>
      <c r="D34" s="2"/>
      <c r="E34" s="26">
        <v>7233.85</v>
      </c>
      <c r="F34" s="2"/>
      <c r="G34" s="2"/>
      <c r="H34" s="35"/>
      <c r="I34" s="26"/>
      <c r="J34" s="26"/>
      <c r="K34" s="2"/>
    </row>
    <row r="35" spans="1:11" x14ac:dyDescent="0.3">
      <c r="A35" s="2" t="s">
        <v>57</v>
      </c>
      <c r="B35" s="2"/>
      <c r="C35" s="26">
        <v>26361.599999999999</v>
      </c>
      <c r="D35" s="2"/>
      <c r="E35" s="26">
        <v>26361.599999999999</v>
      </c>
      <c r="F35" s="2"/>
      <c r="G35" s="2"/>
      <c r="H35" s="2"/>
      <c r="I35" s="26"/>
      <c r="J35" s="26"/>
      <c r="K35" s="2"/>
    </row>
    <row r="36" spans="1:11" ht="15.6" x14ac:dyDescent="0.3">
      <c r="A36" s="27" t="s">
        <v>7</v>
      </c>
      <c r="B36" s="27"/>
      <c r="C36" s="29">
        <f>SUM(C32:C35)</f>
        <v>39665.61</v>
      </c>
      <c r="D36" s="27"/>
      <c r="E36" s="29">
        <f>SUM(E32:E35)</f>
        <v>39665.61</v>
      </c>
      <c r="F36" s="27"/>
      <c r="G36" s="27"/>
      <c r="H36" s="2"/>
      <c r="I36" s="26"/>
      <c r="J36" s="29"/>
      <c r="K36" s="2"/>
    </row>
    <row r="37" spans="1:11" ht="15.6" x14ac:dyDescent="0.3">
      <c r="A37" s="25" t="s">
        <v>58</v>
      </c>
      <c r="B37" s="25"/>
      <c r="C37" s="25"/>
      <c r="D37" s="25"/>
      <c r="E37" s="38"/>
      <c r="F37" s="25"/>
      <c r="G37" s="25"/>
      <c r="H37" s="2"/>
      <c r="I37" s="26"/>
      <c r="J37" s="26"/>
      <c r="K37" s="2"/>
    </row>
    <row r="38" spans="1:11" x14ac:dyDescent="0.3">
      <c r="A38" s="2" t="s">
        <v>64</v>
      </c>
      <c r="B38" s="2"/>
      <c r="C38" s="26">
        <v>7914.19</v>
      </c>
      <c r="D38" s="2"/>
      <c r="E38" s="26">
        <v>8610.25</v>
      </c>
      <c r="F38" s="2"/>
      <c r="G38" s="2"/>
      <c r="H38" s="35"/>
      <c r="I38" s="26"/>
      <c r="J38" s="26"/>
      <c r="K38" s="2"/>
    </row>
    <row r="39" spans="1:11" x14ac:dyDescent="0.3">
      <c r="A39" s="2" t="s">
        <v>65</v>
      </c>
      <c r="B39" s="2"/>
      <c r="C39" s="26">
        <v>69.290000000000006</v>
      </c>
      <c r="D39" s="2"/>
      <c r="E39" s="26">
        <v>406.61</v>
      </c>
      <c r="F39" s="2"/>
      <c r="G39" s="2"/>
      <c r="H39" s="35"/>
      <c r="I39" s="26"/>
      <c r="J39" s="26"/>
      <c r="K39" s="2"/>
    </row>
    <row r="40" spans="1:11" x14ac:dyDescent="0.3">
      <c r="A40" s="2" t="s">
        <v>66</v>
      </c>
      <c r="B40" s="2"/>
      <c r="C40" s="26">
        <v>11362.01</v>
      </c>
      <c r="D40" s="2"/>
      <c r="E40" s="26">
        <v>9362.01</v>
      </c>
      <c r="F40" s="2"/>
      <c r="G40" s="2"/>
      <c r="H40" s="35"/>
      <c r="I40" s="26"/>
      <c r="J40" s="26"/>
      <c r="K40" s="2"/>
    </row>
    <row r="41" spans="1:11" x14ac:dyDescent="0.3">
      <c r="A41" s="2" t="s">
        <v>67</v>
      </c>
      <c r="B41" s="2"/>
      <c r="C41" s="26">
        <v>461.47</v>
      </c>
      <c r="D41" s="2"/>
      <c r="E41" s="26">
        <v>461.47</v>
      </c>
      <c r="F41" s="2"/>
      <c r="G41" s="2"/>
      <c r="H41" s="35"/>
      <c r="I41" s="26"/>
      <c r="J41" s="26"/>
      <c r="K41" s="2"/>
    </row>
    <row r="42" spans="1:11" x14ac:dyDescent="0.3">
      <c r="A42" s="2" t="s">
        <v>10</v>
      </c>
      <c r="B42" s="2"/>
      <c r="C42" s="26">
        <v>3094</v>
      </c>
      <c r="D42" s="2"/>
      <c r="E42" s="26">
        <v>0</v>
      </c>
      <c r="F42" s="2"/>
      <c r="G42" s="2"/>
      <c r="H42" s="35"/>
      <c r="I42" s="26"/>
      <c r="J42" s="26"/>
      <c r="K42" s="2"/>
    </row>
    <row r="43" spans="1:11" ht="15.6" x14ac:dyDescent="0.3">
      <c r="A43" s="27" t="s">
        <v>7</v>
      </c>
      <c r="B43" s="27"/>
      <c r="C43" s="29">
        <f>SUM(C38:C42)</f>
        <v>22900.959999999999</v>
      </c>
      <c r="D43" s="27"/>
      <c r="E43" s="29">
        <f>SUM(E38:E42)</f>
        <v>18840.340000000004</v>
      </c>
      <c r="F43" s="27"/>
      <c r="G43" s="27"/>
      <c r="H43" s="2"/>
      <c r="I43" s="26"/>
      <c r="J43" s="29"/>
      <c r="K43" s="2"/>
    </row>
    <row r="44" spans="1:11" ht="15.6" x14ac:dyDescent="0.3">
      <c r="A44" s="25" t="s">
        <v>59</v>
      </c>
      <c r="B44" s="25"/>
      <c r="C44" s="25"/>
      <c r="D44" s="25"/>
      <c r="E44" s="38"/>
      <c r="F44" s="25"/>
      <c r="G44" s="25"/>
      <c r="H44" s="2"/>
      <c r="I44" s="26"/>
      <c r="J44" s="26"/>
      <c r="K44" s="2"/>
    </row>
    <row r="45" spans="1:11" x14ac:dyDescent="0.3">
      <c r="A45" s="2" t="s">
        <v>60</v>
      </c>
      <c r="B45" s="2"/>
      <c r="C45" s="26">
        <v>62887</v>
      </c>
      <c r="D45" s="2"/>
      <c r="E45" s="26">
        <v>67891</v>
      </c>
      <c r="F45" s="2"/>
      <c r="G45" s="2"/>
      <c r="H45" s="35"/>
      <c r="I45" s="26"/>
      <c r="J45" s="26"/>
      <c r="K45" s="2"/>
    </row>
    <row r="46" spans="1:11" x14ac:dyDescent="0.3">
      <c r="A46" s="2" t="s">
        <v>61</v>
      </c>
      <c r="B46" s="2"/>
      <c r="C46" s="26">
        <v>7500</v>
      </c>
      <c r="D46" s="2"/>
      <c r="E46" s="26">
        <v>10000</v>
      </c>
      <c r="F46" s="2"/>
      <c r="G46" s="2"/>
      <c r="H46" s="35"/>
      <c r="I46" s="26"/>
      <c r="J46" s="26"/>
      <c r="K46" s="2"/>
    </row>
    <row r="47" spans="1:11" x14ac:dyDescent="0.3">
      <c r="A47" s="2" t="s">
        <v>111</v>
      </c>
      <c r="B47" s="2"/>
      <c r="C47" s="26">
        <v>16000</v>
      </c>
      <c r="D47" s="2"/>
      <c r="E47" s="26">
        <v>18000</v>
      </c>
      <c r="F47" s="2"/>
      <c r="G47" s="2"/>
      <c r="H47" s="35"/>
      <c r="I47" s="26"/>
      <c r="J47" s="26"/>
      <c r="K47" s="2"/>
    </row>
    <row r="48" spans="1:11" ht="15.6" x14ac:dyDescent="0.3">
      <c r="A48" s="27" t="s">
        <v>7</v>
      </c>
      <c r="B48" s="27"/>
      <c r="C48" s="29">
        <f>SUM(C45:C47)</f>
        <v>86387</v>
      </c>
      <c r="D48" s="27"/>
      <c r="E48" s="29">
        <f>SUM(E45:E47)</f>
        <v>95891</v>
      </c>
      <c r="F48" s="27"/>
      <c r="G48" s="27"/>
      <c r="H48" s="2"/>
      <c r="I48" s="26"/>
      <c r="J48" s="29"/>
      <c r="K48" s="2"/>
    </row>
    <row r="49" spans="1:14" ht="15.6" x14ac:dyDescent="0.3">
      <c r="A49" s="27"/>
      <c r="B49" s="27"/>
      <c r="C49" s="27"/>
      <c r="D49" s="27"/>
      <c r="E49" s="37"/>
      <c r="F49" s="27"/>
      <c r="G49" s="27"/>
      <c r="H49" s="2"/>
      <c r="I49" s="26"/>
      <c r="J49" s="29"/>
      <c r="K49" s="2"/>
    </row>
    <row r="50" spans="1:14" ht="15.6" x14ac:dyDescent="0.3">
      <c r="A50" s="25" t="s">
        <v>62</v>
      </c>
      <c r="B50" s="25"/>
      <c r="C50" s="25"/>
      <c r="D50" s="25"/>
      <c r="E50" s="38"/>
      <c r="F50" s="25"/>
      <c r="G50" s="25"/>
      <c r="H50" s="2"/>
      <c r="I50" s="26"/>
      <c r="J50" s="26"/>
      <c r="K50" s="2"/>
    </row>
    <row r="51" spans="1:14" x14ac:dyDescent="0.3">
      <c r="A51" s="2" t="s">
        <v>63</v>
      </c>
      <c r="B51" s="2"/>
      <c r="C51" s="26">
        <v>1955.14</v>
      </c>
      <c r="D51" s="2"/>
      <c r="E51" s="26">
        <v>5812.83</v>
      </c>
      <c r="F51" s="2"/>
      <c r="G51" s="2"/>
      <c r="H51" s="2"/>
      <c r="I51" s="26"/>
      <c r="J51" s="26"/>
      <c r="K51" s="2"/>
    </row>
    <row r="52" spans="1:14" x14ac:dyDescent="0.3">
      <c r="A52" s="2" t="s">
        <v>91</v>
      </c>
      <c r="B52" s="2"/>
      <c r="C52" s="26">
        <v>0</v>
      </c>
      <c r="D52" s="2"/>
      <c r="E52" s="26">
        <v>0</v>
      </c>
      <c r="F52" s="2"/>
      <c r="G52" s="2"/>
      <c r="H52" s="2"/>
      <c r="I52" s="26"/>
      <c r="J52" s="26"/>
      <c r="K52" s="2"/>
    </row>
    <row r="53" spans="1:14" ht="15.6" x14ac:dyDescent="0.3">
      <c r="A53" s="27" t="s">
        <v>7</v>
      </c>
      <c r="B53" s="27"/>
      <c r="C53" s="29">
        <f>SUM(C51:C52)</f>
        <v>1955.14</v>
      </c>
      <c r="D53" s="27"/>
      <c r="E53" s="29">
        <f>SUM(E51:E52)</f>
        <v>5812.83</v>
      </c>
      <c r="F53" s="27"/>
      <c r="G53" s="27"/>
      <c r="H53" s="2"/>
      <c r="I53" s="26"/>
      <c r="J53" s="29"/>
      <c r="K53" s="2"/>
      <c r="N53" s="18"/>
    </row>
    <row r="54" spans="1:14" ht="15.6" x14ac:dyDescent="0.3">
      <c r="A54" s="20"/>
      <c r="B54" s="20"/>
      <c r="C54" s="20"/>
      <c r="D54" s="20"/>
      <c r="E54" s="39"/>
      <c r="F54" s="20"/>
      <c r="G54" s="20"/>
      <c r="H54" s="2"/>
      <c r="I54" s="26"/>
      <c r="J54" s="26"/>
      <c r="K54" s="2"/>
    </row>
    <row r="55" spans="1:14" x14ac:dyDescent="0.3">
      <c r="A55" s="2" t="s">
        <v>114</v>
      </c>
      <c r="B55" s="2"/>
      <c r="C55" s="29">
        <v>-61.64</v>
      </c>
      <c r="D55" s="2"/>
      <c r="E55" s="29">
        <v>-3195.83</v>
      </c>
      <c r="F55" s="2"/>
      <c r="G55" s="2"/>
      <c r="H55" s="2"/>
      <c r="I55" s="26"/>
      <c r="J55" s="29"/>
      <c r="K55" s="2"/>
    </row>
    <row r="56" spans="1:14" ht="15.6" x14ac:dyDescent="0.3">
      <c r="A56" s="20"/>
      <c r="B56" s="20"/>
      <c r="C56" s="20"/>
      <c r="D56" s="20"/>
      <c r="E56" s="39"/>
      <c r="F56" s="20"/>
      <c r="G56" s="20"/>
      <c r="H56" s="2"/>
      <c r="I56" s="26"/>
      <c r="J56" s="26"/>
      <c r="K56" s="2"/>
    </row>
    <row r="57" spans="1:14" ht="15.6" x14ac:dyDescent="0.3">
      <c r="A57" s="28" t="s">
        <v>49</v>
      </c>
      <c r="B57" s="28"/>
      <c r="C57" s="29">
        <f>SUM(C29:C53)/2+C55</f>
        <v>321450.23999999999</v>
      </c>
      <c r="D57" s="28"/>
      <c r="E57" s="29">
        <f>SUM(E29:E53)/2+E55</f>
        <v>330812.9499999999</v>
      </c>
      <c r="F57" s="28"/>
      <c r="G57" s="28"/>
      <c r="H57" s="2"/>
      <c r="I57" s="26"/>
      <c r="J57" s="29"/>
      <c r="K57" s="2"/>
    </row>
    <row r="58" spans="1:14" ht="15.6" x14ac:dyDescent="0.3">
      <c r="A58" s="20"/>
      <c r="B58" s="20"/>
      <c r="C58" s="20"/>
      <c r="D58" s="20"/>
      <c r="E58" s="20"/>
      <c r="F58" s="20"/>
      <c r="G58" s="20"/>
      <c r="H58" s="2"/>
      <c r="I58" s="26"/>
      <c r="J58" s="26"/>
      <c r="K58" s="2"/>
    </row>
    <row r="59" spans="1:14" ht="15.6" x14ac:dyDescent="0.3">
      <c r="A59" s="20"/>
      <c r="B59" s="20"/>
      <c r="C59" s="20"/>
      <c r="D59" s="20"/>
      <c r="E59" s="20"/>
      <c r="F59" s="20"/>
      <c r="G59" s="20"/>
      <c r="H59" s="2"/>
      <c r="I59" s="26"/>
      <c r="J59" s="26"/>
      <c r="K59" s="2"/>
    </row>
    <row r="60" spans="1:14" ht="15.6" x14ac:dyDescent="0.3">
      <c r="A60" s="20"/>
      <c r="B60" s="20"/>
      <c r="C60" s="20"/>
      <c r="D60" s="20"/>
      <c r="E60" s="20"/>
      <c r="F60" s="20"/>
      <c r="G60" s="20"/>
      <c r="H60" s="2"/>
      <c r="I60" s="26"/>
      <c r="J60" s="26"/>
      <c r="K60" s="2"/>
    </row>
    <row r="61" spans="1:14" ht="15.6" x14ac:dyDescent="0.3">
      <c r="A61" s="20"/>
      <c r="B61" s="20"/>
      <c r="C61" s="20"/>
      <c r="D61" s="20"/>
      <c r="E61" s="20"/>
      <c r="F61" s="20"/>
      <c r="G61" s="20"/>
      <c r="H61" s="2"/>
      <c r="I61" s="2"/>
      <c r="J61" s="2"/>
      <c r="K6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4"/>
  <sheetViews>
    <sheetView tabSelected="1" topLeftCell="A31" workbookViewId="0">
      <selection activeCell="C46" sqref="C46"/>
    </sheetView>
  </sheetViews>
  <sheetFormatPr defaultRowHeight="14.4" x14ac:dyDescent="0.3"/>
  <cols>
    <col min="1" max="1" width="39.6640625" customWidth="1"/>
    <col min="2" max="2" width="2.44140625" customWidth="1"/>
    <col min="3" max="3" width="12.109375" customWidth="1"/>
    <col min="4" max="4" width="11" customWidth="1"/>
    <col min="7" max="7" width="17.88671875" customWidth="1"/>
  </cols>
  <sheetData>
    <row r="1" spans="1:11" ht="15.6" x14ac:dyDescent="0.3">
      <c r="A1" s="55" t="s">
        <v>146</v>
      </c>
    </row>
    <row r="2" spans="1:11" ht="15.6" x14ac:dyDescent="0.3">
      <c r="A2" s="55"/>
    </row>
    <row r="3" spans="1:11" ht="15.6" x14ac:dyDescent="0.3">
      <c r="A3" s="55" t="s">
        <v>128</v>
      </c>
    </row>
    <row r="5" spans="1:11" ht="18" x14ac:dyDescent="0.35">
      <c r="A5" s="21" t="s">
        <v>31</v>
      </c>
      <c r="B5" s="2"/>
      <c r="C5" s="1"/>
      <c r="D5" s="1"/>
    </row>
    <row r="6" spans="1:11" ht="15" customHeight="1" x14ac:dyDescent="0.35">
      <c r="A6" s="21"/>
      <c r="B6" s="2"/>
      <c r="C6" s="1"/>
    </row>
    <row r="7" spans="1:11" ht="15" customHeight="1" x14ac:dyDescent="0.35">
      <c r="A7" s="2" t="s">
        <v>95</v>
      </c>
      <c r="B7" s="2"/>
      <c r="C7" s="1"/>
    </row>
    <row r="8" spans="1:11" ht="15" customHeight="1" x14ac:dyDescent="0.35">
      <c r="A8" s="2" t="s">
        <v>96</v>
      </c>
      <c r="B8" s="2"/>
      <c r="C8" s="1"/>
    </row>
    <row r="9" spans="1:11" ht="15" customHeight="1" x14ac:dyDescent="0.35">
      <c r="A9" s="2" t="s">
        <v>97</v>
      </c>
      <c r="B9" s="2"/>
      <c r="C9" s="1"/>
    </row>
    <row r="10" spans="1:11" ht="15" customHeight="1" x14ac:dyDescent="0.35">
      <c r="A10" s="2" t="s">
        <v>98</v>
      </c>
      <c r="B10" s="2"/>
      <c r="C10" s="1"/>
    </row>
    <row r="11" spans="1:11" ht="15" customHeight="1" x14ac:dyDescent="0.35">
      <c r="A11" s="2" t="s">
        <v>99</v>
      </c>
      <c r="B11" s="2"/>
      <c r="C11" s="1"/>
    </row>
    <row r="12" spans="1:11" ht="15" customHeight="1" x14ac:dyDescent="0.35">
      <c r="A12" s="2" t="s">
        <v>100</v>
      </c>
      <c r="B12" s="2"/>
      <c r="C12" s="1"/>
    </row>
    <row r="13" spans="1:11" ht="18" x14ac:dyDescent="0.35">
      <c r="A13" s="21"/>
      <c r="B13" s="2"/>
      <c r="C13" s="1"/>
    </row>
    <row r="14" spans="1:11" ht="15" customHeight="1" x14ac:dyDescent="0.3">
      <c r="A14" s="2" t="s">
        <v>147</v>
      </c>
      <c r="B14" s="20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.6" x14ac:dyDescent="0.3">
      <c r="A15" s="2" t="s">
        <v>148</v>
      </c>
      <c r="B15" s="20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.6" x14ac:dyDescent="0.3">
      <c r="A16" s="2" t="s">
        <v>122</v>
      </c>
      <c r="B16" s="20"/>
      <c r="C16" s="17"/>
      <c r="D16" s="17"/>
      <c r="E16" s="2"/>
      <c r="F16" s="17"/>
      <c r="G16" s="17"/>
      <c r="H16" s="17"/>
      <c r="I16" s="17"/>
      <c r="J16" s="17"/>
      <c r="K16" s="17"/>
    </row>
    <row r="17" spans="1:11" ht="15.6" x14ac:dyDescent="0.3">
      <c r="B17" s="20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7.399999999999999" x14ac:dyDescent="0.3">
      <c r="A18" s="21" t="s">
        <v>72</v>
      </c>
      <c r="B18" s="20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.6" x14ac:dyDescent="0.3">
      <c r="B19" s="20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6" x14ac:dyDescent="0.3">
      <c r="A20" s="25" t="s">
        <v>74</v>
      </c>
      <c r="B20" s="20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.6" x14ac:dyDescent="0.3">
      <c r="A21" s="2" t="s">
        <v>150</v>
      </c>
      <c r="B21" s="20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.6" x14ac:dyDescent="0.3">
      <c r="A22" s="2" t="s">
        <v>151</v>
      </c>
      <c r="B22" s="20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.6" x14ac:dyDescent="0.3">
      <c r="A23" s="2" t="s">
        <v>123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.6" x14ac:dyDescent="0.3">
      <c r="A24" s="2" t="s">
        <v>124</v>
      </c>
      <c r="B24" s="20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.6" x14ac:dyDescent="0.3">
      <c r="A25" s="2"/>
      <c r="B25" s="20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.6" x14ac:dyDescent="0.3">
      <c r="A26" s="2"/>
      <c r="B26" s="20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.6" x14ac:dyDescent="0.3">
      <c r="A27" s="25" t="s">
        <v>75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.6" x14ac:dyDescent="0.3">
      <c r="A28" s="2" t="s">
        <v>152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.6" x14ac:dyDescent="0.3">
      <c r="A29" s="2"/>
      <c r="B29" s="20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.6" x14ac:dyDescent="0.3">
      <c r="A30" s="52" t="s">
        <v>9</v>
      </c>
      <c r="B30" s="20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6" x14ac:dyDescent="0.3">
      <c r="A31" s="2" t="s">
        <v>153</v>
      </c>
      <c r="B31" s="20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6" x14ac:dyDescent="0.3">
      <c r="A32" s="2" t="s">
        <v>154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.6" x14ac:dyDescent="0.3">
      <c r="A33" s="2"/>
      <c r="B33" s="20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6" x14ac:dyDescent="0.3">
      <c r="A34" s="53" t="s">
        <v>11</v>
      </c>
      <c r="B34" s="20"/>
      <c r="C34" s="17"/>
      <c r="D34" s="17"/>
      <c r="E34" s="17"/>
      <c r="F34" s="17"/>
      <c r="G34" s="17"/>
      <c r="H34" s="17"/>
      <c r="I34" s="51"/>
      <c r="J34" s="17"/>
      <c r="K34" s="17"/>
    </row>
    <row r="35" spans="1:11" ht="15.6" x14ac:dyDescent="0.3">
      <c r="A35" s="2" t="s">
        <v>112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5.6" x14ac:dyDescent="0.3">
      <c r="B36" s="2"/>
      <c r="C36" s="33"/>
      <c r="D36" s="17"/>
      <c r="E36" s="17"/>
      <c r="F36" s="17"/>
      <c r="G36" s="17"/>
      <c r="H36" s="17"/>
      <c r="I36" s="17"/>
      <c r="J36" s="17"/>
      <c r="K36" s="17"/>
    </row>
    <row r="37" spans="1:11" ht="15.6" x14ac:dyDescent="0.3">
      <c r="A37" s="53" t="s">
        <v>21</v>
      </c>
      <c r="B37" s="2"/>
      <c r="C37" s="33"/>
      <c r="D37" s="17"/>
      <c r="E37" s="17"/>
      <c r="F37" s="17"/>
      <c r="G37" s="17"/>
      <c r="H37" s="17"/>
      <c r="I37" s="17"/>
      <c r="J37" s="17"/>
      <c r="K37" s="17"/>
    </row>
    <row r="38" spans="1:11" ht="15.6" x14ac:dyDescent="0.3">
      <c r="A38" s="2" t="s">
        <v>109</v>
      </c>
      <c r="B38" s="20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.6" x14ac:dyDescent="0.3">
      <c r="A39" s="2" t="s">
        <v>157</v>
      </c>
      <c r="B39" s="2" t="s">
        <v>93</v>
      </c>
      <c r="C39" s="54">
        <v>59.15</v>
      </c>
      <c r="D39" s="17"/>
      <c r="E39" s="17"/>
      <c r="F39" s="17"/>
      <c r="G39" s="17"/>
      <c r="H39" s="17"/>
      <c r="I39" s="17"/>
      <c r="J39" s="17"/>
      <c r="K39" s="17"/>
    </row>
    <row r="40" spans="1:11" ht="15.6" x14ac:dyDescent="0.3">
      <c r="A40" s="2" t="s">
        <v>125</v>
      </c>
      <c r="B40" s="2" t="s">
        <v>93</v>
      </c>
      <c r="C40" s="54">
        <v>561.6</v>
      </c>
      <c r="D40" s="17"/>
      <c r="E40" s="17"/>
      <c r="F40" s="17"/>
      <c r="G40" s="17"/>
      <c r="H40" s="17"/>
      <c r="I40" s="17"/>
      <c r="J40" s="17"/>
      <c r="K40" s="17"/>
    </row>
    <row r="41" spans="1:11" ht="15.6" x14ac:dyDescent="0.3">
      <c r="A41" s="2" t="s">
        <v>158</v>
      </c>
      <c r="B41" s="2" t="s">
        <v>93</v>
      </c>
      <c r="C41" s="54">
        <v>427.86</v>
      </c>
      <c r="D41" s="17"/>
      <c r="E41" s="17"/>
      <c r="F41" s="17"/>
      <c r="G41" s="17"/>
      <c r="H41" s="17"/>
      <c r="I41" s="17"/>
      <c r="J41" s="17"/>
      <c r="K41" s="17"/>
    </row>
    <row r="42" spans="1:11" ht="15.6" x14ac:dyDescent="0.3">
      <c r="A42" s="2" t="s">
        <v>159</v>
      </c>
      <c r="B42" s="2" t="s">
        <v>93</v>
      </c>
      <c r="C42" s="54">
        <v>336.91</v>
      </c>
      <c r="D42" s="17"/>
      <c r="E42" s="17"/>
      <c r="F42" s="17"/>
      <c r="G42" s="17"/>
      <c r="H42" s="17"/>
      <c r="I42" s="17"/>
      <c r="J42" s="17"/>
      <c r="K42" s="17"/>
    </row>
    <row r="43" spans="1:11" ht="15.6" x14ac:dyDescent="0.3">
      <c r="A43" s="2" t="s">
        <v>67</v>
      </c>
      <c r="B43" s="2" t="s">
        <v>93</v>
      </c>
      <c r="C43" s="24">
        <v>249.44</v>
      </c>
      <c r="D43" s="17"/>
      <c r="E43" s="17"/>
      <c r="F43" s="17"/>
      <c r="G43" s="17"/>
      <c r="H43" s="17"/>
      <c r="I43" s="17"/>
      <c r="J43" s="17"/>
      <c r="K43" s="17"/>
    </row>
    <row r="44" spans="1:11" ht="15.6" x14ac:dyDescent="0.3">
      <c r="A44" s="2" t="s">
        <v>160</v>
      </c>
      <c r="B44" s="2" t="s">
        <v>93</v>
      </c>
      <c r="C44" s="24">
        <v>296.64999999999998</v>
      </c>
      <c r="D44" s="17"/>
      <c r="E44" s="17"/>
      <c r="F44" s="17"/>
      <c r="G44" s="17"/>
      <c r="H44" s="17"/>
      <c r="I44" s="17"/>
      <c r="J44" s="17"/>
      <c r="K44" s="17"/>
    </row>
    <row r="45" spans="1:11" ht="15.6" x14ac:dyDescent="0.3">
      <c r="A45" s="2" t="s">
        <v>161</v>
      </c>
      <c r="B45" s="2" t="s">
        <v>93</v>
      </c>
      <c r="C45" s="24">
        <v>137.55000000000001</v>
      </c>
      <c r="D45" s="17"/>
      <c r="E45" s="17"/>
      <c r="F45" s="17"/>
      <c r="G45" s="17"/>
      <c r="H45" s="17"/>
      <c r="I45" s="17"/>
      <c r="J45" s="17"/>
      <c r="K45" s="17"/>
    </row>
    <row r="46" spans="1:11" ht="15.6" x14ac:dyDescent="0.3">
      <c r="A46" s="47" t="s">
        <v>94</v>
      </c>
      <c r="B46" s="2" t="s">
        <v>93</v>
      </c>
      <c r="C46" s="33">
        <f>SUM(C39:C45)</f>
        <v>2069.1600000000003</v>
      </c>
      <c r="D46" s="17"/>
      <c r="E46" s="17"/>
      <c r="F46" s="17"/>
      <c r="G46" s="17"/>
      <c r="H46" s="17"/>
      <c r="I46" s="17"/>
      <c r="J46" s="17"/>
      <c r="K46" s="17"/>
    </row>
    <row r="47" spans="1:11" ht="15.6" x14ac:dyDescent="0.3">
      <c r="A47" s="53"/>
      <c r="B47" s="2"/>
      <c r="C47" s="33"/>
      <c r="D47" s="17"/>
      <c r="E47" s="17"/>
      <c r="F47" s="17"/>
      <c r="G47" s="17"/>
      <c r="H47" s="17"/>
      <c r="I47" s="17"/>
      <c r="J47" s="17"/>
      <c r="K47" s="17"/>
    </row>
    <row r="48" spans="1:11" ht="15.6" x14ac:dyDescent="0.3">
      <c r="A48" s="48"/>
      <c r="B48" s="2"/>
      <c r="C48" s="33"/>
      <c r="D48" s="17"/>
      <c r="E48" s="17"/>
      <c r="F48" s="17"/>
      <c r="G48" s="17"/>
      <c r="H48" s="17"/>
      <c r="I48" s="17"/>
      <c r="J48" s="17"/>
      <c r="K48" s="17"/>
    </row>
    <row r="49" spans="1:11" ht="15.6" x14ac:dyDescent="0.3">
      <c r="A49" s="2"/>
      <c r="B49" s="20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6" x14ac:dyDescent="0.3">
      <c r="A50" s="53" t="s">
        <v>108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.6" x14ac:dyDescent="0.3">
      <c r="A51" s="2" t="s">
        <v>155</v>
      </c>
      <c r="B51" s="20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.6" x14ac:dyDescent="0.3">
      <c r="A52" s="2" t="s">
        <v>156</v>
      </c>
      <c r="B52" s="20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6" x14ac:dyDescent="0.3">
      <c r="A53" s="2"/>
      <c r="B53" s="20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7.399999999999999" x14ac:dyDescent="0.3">
      <c r="A54" s="21" t="s">
        <v>73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7.399999999999999" x14ac:dyDescent="0.3">
      <c r="A55" s="21"/>
      <c r="B55" s="20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.6" x14ac:dyDescent="0.3">
      <c r="A56" s="2" t="s">
        <v>81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6" x14ac:dyDescent="0.3">
      <c r="A57" s="2"/>
      <c r="B57" s="20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" customHeight="1" x14ac:dyDescent="0.3">
      <c r="A58" s="30" t="s">
        <v>43</v>
      </c>
      <c r="B58" s="2"/>
      <c r="J58" s="17"/>
      <c r="K58" s="17"/>
    </row>
    <row r="59" spans="1:11" ht="15" customHeight="1" x14ac:dyDescent="0.3">
      <c r="A59" s="30"/>
      <c r="B59" s="2"/>
      <c r="J59" s="17"/>
      <c r="K59" s="17"/>
    </row>
    <row r="60" spans="1:11" ht="15" customHeight="1" x14ac:dyDescent="0.3">
      <c r="A60" s="2" t="s">
        <v>101</v>
      </c>
      <c r="B60" s="2"/>
      <c r="J60" s="17"/>
      <c r="K60" s="17"/>
    </row>
    <row r="61" spans="1:11" ht="15" customHeight="1" x14ac:dyDescent="0.3">
      <c r="A61" s="2" t="s">
        <v>102</v>
      </c>
      <c r="B61" s="2"/>
      <c r="J61" s="17"/>
      <c r="K61" s="17"/>
    </row>
    <row r="62" spans="1:11" ht="15" customHeight="1" x14ac:dyDescent="0.3">
      <c r="A62" s="2" t="s">
        <v>103</v>
      </c>
      <c r="B62" s="2"/>
      <c r="J62" s="17"/>
      <c r="K62" s="17"/>
    </row>
    <row r="63" spans="1:11" ht="15" customHeight="1" x14ac:dyDescent="0.3">
      <c r="A63" s="2" t="s">
        <v>104</v>
      </c>
      <c r="B63" s="2"/>
      <c r="J63" s="17"/>
      <c r="K63" s="17"/>
    </row>
    <row r="64" spans="1:11" ht="15" customHeight="1" x14ac:dyDescent="0.3">
      <c r="B64" s="2"/>
      <c r="J64" s="17"/>
      <c r="K64" s="17"/>
    </row>
    <row r="65" spans="1:11" ht="15.6" x14ac:dyDescent="0.3">
      <c r="A65" s="2" t="s">
        <v>76</v>
      </c>
      <c r="B65" s="2"/>
      <c r="J65" s="17"/>
      <c r="K65" s="17"/>
    </row>
    <row r="66" spans="1:11" ht="15.6" x14ac:dyDescent="0.3">
      <c r="A66" s="2" t="s">
        <v>77</v>
      </c>
      <c r="B66" s="35" t="s">
        <v>79</v>
      </c>
      <c r="C66" s="24">
        <v>275000</v>
      </c>
      <c r="D66" s="2"/>
      <c r="E66" s="2"/>
      <c r="F66" s="2"/>
      <c r="G66" s="2"/>
      <c r="J66" s="17"/>
      <c r="K66" s="17"/>
    </row>
    <row r="67" spans="1:11" ht="15.6" x14ac:dyDescent="0.3">
      <c r="A67" s="2" t="s">
        <v>130</v>
      </c>
      <c r="B67" s="35" t="s">
        <v>79</v>
      </c>
      <c r="C67" s="24">
        <v>-9375</v>
      </c>
      <c r="D67" s="2"/>
      <c r="E67" s="2"/>
      <c r="F67" s="2"/>
      <c r="G67" s="2"/>
      <c r="J67" s="17"/>
      <c r="K67" s="17"/>
    </row>
    <row r="68" spans="1:11" ht="16.2" thickBot="1" x14ac:dyDescent="0.35">
      <c r="A68" s="2" t="s">
        <v>129</v>
      </c>
      <c r="B68" s="35" t="s">
        <v>79</v>
      </c>
      <c r="C68" s="32">
        <v>0</v>
      </c>
      <c r="D68" s="2"/>
      <c r="E68" s="2"/>
      <c r="F68" s="2"/>
      <c r="G68" s="2"/>
      <c r="J68" s="17"/>
      <c r="K68" s="17"/>
    </row>
    <row r="69" spans="1:11" ht="15.6" x14ac:dyDescent="0.3">
      <c r="A69" s="31">
        <v>45291</v>
      </c>
      <c r="B69" s="35" t="s">
        <v>79</v>
      </c>
      <c r="C69" s="33">
        <f>SUM(C66:C68)</f>
        <v>265625</v>
      </c>
      <c r="D69" s="2"/>
      <c r="E69" s="2"/>
      <c r="F69" s="2"/>
      <c r="G69" s="2"/>
      <c r="J69" s="17"/>
      <c r="K69" s="17"/>
    </row>
    <row r="70" spans="1:11" ht="15.6" x14ac:dyDescent="0.3">
      <c r="A70" s="31"/>
      <c r="B70" s="35"/>
      <c r="C70" s="33"/>
      <c r="D70" s="2"/>
      <c r="E70" s="2"/>
      <c r="F70" s="2"/>
      <c r="G70" s="2"/>
      <c r="J70" s="17"/>
      <c r="K70" s="17"/>
    </row>
    <row r="71" spans="1:11" ht="15.6" x14ac:dyDescent="0.3">
      <c r="A71" s="31" t="s">
        <v>119</v>
      </c>
      <c r="B71" s="35"/>
      <c r="C71" s="33"/>
      <c r="D71" s="2"/>
      <c r="E71" s="2"/>
      <c r="F71" s="2"/>
      <c r="G71" s="2"/>
      <c r="J71" s="17"/>
      <c r="K71" s="17"/>
    </row>
    <row r="72" spans="1:11" ht="15.6" x14ac:dyDescent="0.3">
      <c r="A72" s="31" t="s">
        <v>131</v>
      </c>
      <c r="B72" s="35"/>
      <c r="C72" s="33"/>
      <c r="D72" s="2"/>
      <c r="E72" s="2"/>
      <c r="F72" s="2"/>
      <c r="G72" s="2"/>
      <c r="J72" s="17"/>
      <c r="K72" s="17"/>
    </row>
    <row r="73" spans="1:11" ht="15.6" x14ac:dyDescent="0.3">
      <c r="A73" s="31" t="s">
        <v>120</v>
      </c>
      <c r="B73" s="35"/>
      <c r="C73" s="33"/>
      <c r="D73" s="2"/>
      <c r="E73" s="2"/>
      <c r="F73" s="2"/>
      <c r="G73" s="2"/>
      <c r="J73" s="17"/>
      <c r="K73" s="17"/>
    </row>
    <row r="74" spans="1:11" x14ac:dyDescent="0.3">
      <c r="A74" s="2"/>
      <c r="B74" s="35"/>
      <c r="C74" s="24"/>
      <c r="D74" s="2"/>
      <c r="E74" s="2"/>
      <c r="F74" s="2"/>
      <c r="G74" s="2"/>
    </row>
    <row r="75" spans="1:11" x14ac:dyDescent="0.3">
      <c r="A75" s="2" t="s">
        <v>116</v>
      </c>
      <c r="B75" s="35"/>
      <c r="C75" s="24"/>
      <c r="D75" s="2"/>
      <c r="E75" s="2"/>
      <c r="F75" s="2"/>
      <c r="G75" s="2"/>
    </row>
    <row r="76" spans="1:11" x14ac:dyDescent="0.3">
      <c r="A76" s="2" t="s">
        <v>78</v>
      </c>
      <c r="B76" s="35" t="s">
        <v>79</v>
      </c>
      <c r="C76" s="24">
        <v>40685.14</v>
      </c>
      <c r="D76" s="2"/>
      <c r="E76" s="2"/>
      <c r="F76" s="2"/>
      <c r="G76" s="2"/>
    </row>
    <row r="77" spans="1:11" x14ac:dyDescent="0.3">
      <c r="A77" s="2" t="s">
        <v>130</v>
      </c>
      <c r="B77" s="35" t="s">
        <v>79</v>
      </c>
      <c r="C77" s="24">
        <v>-24000</v>
      </c>
      <c r="D77" s="2"/>
      <c r="E77" s="2"/>
      <c r="F77" s="2"/>
      <c r="G77" s="2"/>
    </row>
    <row r="78" spans="1:11" ht="15" thickBot="1" x14ac:dyDescent="0.35">
      <c r="A78" s="2" t="s">
        <v>129</v>
      </c>
      <c r="B78" s="35" t="s">
        <v>79</v>
      </c>
      <c r="C78" s="32">
        <v>-4000</v>
      </c>
      <c r="D78" s="2"/>
      <c r="E78" s="2"/>
      <c r="F78" s="2"/>
      <c r="G78" s="2"/>
    </row>
    <row r="79" spans="1:11" x14ac:dyDescent="0.3">
      <c r="A79" s="31">
        <v>45291</v>
      </c>
      <c r="B79" s="35" t="s">
        <v>79</v>
      </c>
      <c r="C79" s="33">
        <f>SUM(C76:C78)</f>
        <v>12685.14</v>
      </c>
      <c r="D79" s="2"/>
      <c r="E79" s="2"/>
      <c r="F79" s="2"/>
      <c r="G79" s="2"/>
    </row>
    <row r="80" spans="1:11" x14ac:dyDescent="0.3">
      <c r="A80" s="31"/>
      <c r="B80" s="35"/>
      <c r="C80" s="33"/>
      <c r="D80" s="2"/>
      <c r="E80" s="2"/>
      <c r="F80" s="2"/>
      <c r="G80" s="2"/>
    </row>
    <row r="81" spans="1:7" x14ac:dyDescent="0.3">
      <c r="A81" s="31" t="s">
        <v>117</v>
      </c>
      <c r="B81" s="35"/>
      <c r="C81" s="33"/>
      <c r="D81" s="2"/>
      <c r="E81" s="2"/>
      <c r="F81" s="2"/>
      <c r="G81" s="2"/>
    </row>
    <row r="82" spans="1:7" x14ac:dyDescent="0.3">
      <c r="A82" s="31" t="s">
        <v>78</v>
      </c>
      <c r="B82" s="35" t="s">
        <v>79</v>
      </c>
      <c r="C82" s="24">
        <v>11794.29</v>
      </c>
      <c r="D82" s="2"/>
      <c r="E82" s="2"/>
      <c r="F82" s="2"/>
      <c r="G82" s="2"/>
    </row>
    <row r="83" spans="1:7" x14ac:dyDescent="0.3">
      <c r="A83" s="2" t="s">
        <v>129</v>
      </c>
      <c r="B83" s="35" t="s">
        <v>79</v>
      </c>
      <c r="C83" s="24">
        <v>-1180</v>
      </c>
      <c r="D83" s="2"/>
      <c r="E83" s="2"/>
      <c r="F83" s="2"/>
      <c r="G83" s="2"/>
    </row>
    <row r="84" spans="1:7" x14ac:dyDescent="0.3">
      <c r="A84" s="31">
        <v>45291</v>
      </c>
      <c r="B84" s="35" t="s">
        <v>79</v>
      </c>
      <c r="C84" s="33">
        <f>SUM(C82:C83)</f>
        <v>10614.29</v>
      </c>
      <c r="D84" s="2"/>
      <c r="E84" s="2"/>
      <c r="F84" s="2"/>
      <c r="G84" s="2"/>
    </row>
    <row r="85" spans="1:7" x14ac:dyDescent="0.3">
      <c r="A85" s="31"/>
      <c r="B85" s="35"/>
      <c r="C85" s="33"/>
      <c r="D85" s="2"/>
      <c r="E85" s="2"/>
      <c r="F85" s="2"/>
      <c r="G85" s="2"/>
    </row>
    <row r="86" spans="1:7" x14ac:dyDescent="0.3">
      <c r="A86" s="56" t="s">
        <v>132</v>
      </c>
      <c r="B86" s="35" t="s">
        <v>79</v>
      </c>
      <c r="C86" s="33">
        <f>SUM(C79+C84)</f>
        <v>23299.43</v>
      </c>
      <c r="D86" s="2"/>
      <c r="E86" s="2"/>
      <c r="F86" s="2"/>
      <c r="G86" s="2"/>
    </row>
    <row r="87" spans="1:7" x14ac:dyDescent="0.3">
      <c r="A87" s="31"/>
      <c r="B87" s="35"/>
      <c r="C87" s="33"/>
      <c r="D87" s="2"/>
      <c r="E87" s="2"/>
      <c r="F87" s="2"/>
      <c r="G87" s="2"/>
    </row>
    <row r="88" spans="1:7" x14ac:dyDescent="0.3">
      <c r="A88" s="31"/>
      <c r="B88" s="35"/>
      <c r="C88" s="33"/>
      <c r="D88" s="2"/>
      <c r="E88" s="2"/>
      <c r="F88" s="2"/>
      <c r="G88" s="2"/>
    </row>
    <row r="89" spans="1:7" x14ac:dyDescent="0.3">
      <c r="A89" s="30" t="s">
        <v>41</v>
      </c>
      <c r="B89" s="35"/>
      <c r="C89" s="2"/>
      <c r="D89" s="2"/>
      <c r="E89" s="2"/>
      <c r="F89" s="2"/>
      <c r="G89" s="2"/>
    </row>
    <row r="90" spans="1:7" x14ac:dyDescent="0.3">
      <c r="A90" s="2"/>
      <c r="B90" s="35"/>
      <c r="C90" s="2"/>
      <c r="D90" s="2"/>
      <c r="E90" s="2"/>
      <c r="F90" s="2"/>
      <c r="G90" s="2"/>
    </row>
    <row r="91" spans="1:7" x14ac:dyDescent="0.3">
      <c r="A91" s="2" t="s">
        <v>133</v>
      </c>
      <c r="B91" s="35"/>
      <c r="C91" s="2"/>
      <c r="D91" s="2"/>
      <c r="E91" s="2"/>
      <c r="F91" s="2"/>
      <c r="G91" s="2"/>
    </row>
    <row r="92" spans="1:7" x14ac:dyDescent="0.3">
      <c r="A92" s="2"/>
      <c r="B92" s="35"/>
      <c r="C92" s="2"/>
      <c r="D92" s="2"/>
      <c r="E92" s="2"/>
      <c r="F92" s="2"/>
      <c r="G92" s="2"/>
    </row>
    <row r="93" spans="1:7" x14ac:dyDescent="0.3">
      <c r="A93" s="30" t="s">
        <v>53</v>
      </c>
      <c r="B93" s="35"/>
      <c r="C93" s="2"/>
      <c r="D93" s="2"/>
      <c r="E93" s="2"/>
      <c r="F93" s="2"/>
      <c r="G93" s="2"/>
    </row>
    <row r="94" spans="1:7" x14ac:dyDescent="0.3">
      <c r="A94" s="2"/>
      <c r="B94" s="35"/>
      <c r="C94" s="2"/>
      <c r="D94" s="2"/>
      <c r="E94" s="2"/>
      <c r="F94" s="2"/>
      <c r="G94" s="2"/>
    </row>
    <row r="95" spans="1:7" x14ac:dyDescent="0.3">
      <c r="A95" s="2" t="s">
        <v>134</v>
      </c>
      <c r="B95" s="34" t="s">
        <v>79</v>
      </c>
      <c r="C95" s="24">
        <v>173799</v>
      </c>
      <c r="D95" s="2"/>
      <c r="E95" s="2"/>
      <c r="F95" s="2"/>
      <c r="G95" s="2"/>
    </row>
    <row r="96" spans="1:7" ht="15" thickBot="1" x14ac:dyDescent="0.35">
      <c r="A96" s="2" t="s">
        <v>149</v>
      </c>
      <c r="B96" s="35" t="s">
        <v>79</v>
      </c>
      <c r="C96" s="32">
        <v>-3195.83</v>
      </c>
      <c r="D96" s="2"/>
      <c r="E96" s="2"/>
      <c r="F96" s="2"/>
      <c r="G96" s="2"/>
    </row>
    <row r="97" spans="1:7" x14ac:dyDescent="0.3">
      <c r="A97" s="2" t="s">
        <v>135</v>
      </c>
      <c r="B97" s="35" t="s">
        <v>79</v>
      </c>
      <c r="C97" s="33">
        <f>SUM(C95:C96)</f>
        <v>170603.17</v>
      </c>
      <c r="D97" s="2"/>
      <c r="E97" s="2"/>
      <c r="F97" s="2"/>
      <c r="G97" s="2"/>
    </row>
    <row r="98" spans="1:7" x14ac:dyDescent="0.3">
      <c r="A98" s="2"/>
      <c r="B98" s="2"/>
      <c r="C98" s="2"/>
      <c r="D98" s="2"/>
      <c r="E98" s="2"/>
      <c r="F98" s="2"/>
      <c r="G98" s="2"/>
    </row>
    <row r="99" spans="1:7" x14ac:dyDescent="0.3">
      <c r="A99" s="30" t="s">
        <v>52</v>
      </c>
      <c r="C99" s="2"/>
      <c r="D99" s="2"/>
      <c r="E99" s="2"/>
      <c r="F99" s="2"/>
      <c r="G99" s="2"/>
    </row>
    <row r="100" spans="1:7" x14ac:dyDescent="0.3">
      <c r="A100" s="30"/>
      <c r="C100" s="2"/>
      <c r="D100" s="2"/>
      <c r="E100" s="2"/>
      <c r="F100" s="2"/>
      <c r="G100" s="2"/>
    </row>
    <row r="101" spans="1:7" x14ac:dyDescent="0.3">
      <c r="A101" s="2" t="s">
        <v>136</v>
      </c>
      <c r="B101" s="2"/>
      <c r="C101" s="24"/>
      <c r="D101" s="2"/>
      <c r="E101" s="2"/>
      <c r="F101" s="2"/>
      <c r="G101" s="2"/>
    </row>
    <row r="102" spans="1:7" x14ac:dyDescent="0.3">
      <c r="A102" s="2"/>
      <c r="B102" s="35"/>
      <c r="C102" s="24"/>
      <c r="D102" s="2"/>
      <c r="E102" s="2"/>
      <c r="F102" s="2"/>
      <c r="G102" s="2"/>
    </row>
    <row r="103" spans="1:7" x14ac:dyDescent="0.3">
      <c r="A103" s="30" t="s">
        <v>58</v>
      </c>
      <c r="B103" s="2"/>
      <c r="C103" s="2"/>
      <c r="D103" s="2"/>
    </row>
    <row r="104" spans="1:7" x14ac:dyDescent="0.3">
      <c r="A104" s="2"/>
      <c r="B104" s="2"/>
      <c r="C104" s="2"/>
      <c r="D104" s="2"/>
    </row>
    <row r="105" spans="1:7" x14ac:dyDescent="0.3">
      <c r="A105" s="2" t="s">
        <v>86</v>
      </c>
      <c r="B105" s="2"/>
      <c r="C105" s="2"/>
      <c r="D105" s="2"/>
    </row>
    <row r="106" spans="1:7" x14ac:dyDescent="0.3">
      <c r="A106" s="2" t="s">
        <v>118</v>
      </c>
      <c r="B106" s="35" t="s">
        <v>79</v>
      </c>
      <c r="C106" s="24">
        <v>8610.25</v>
      </c>
      <c r="D106" s="2"/>
    </row>
    <row r="107" spans="1:7" x14ac:dyDescent="0.3">
      <c r="A107" s="2" t="s">
        <v>137</v>
      </c>
      <c r="B107" s="35" t="s">
        <v>79</v>
      </c>
      <c r="C107" s="24">
        <v>-1696.06</v>
      </c>
      <c r="D107" s="2"/>
    </row>
    <row r="108" spans="1:7" ht="15" thickBot="1" x14ac:dyDescent="0.35">
      <c r="A108" s="2" t="s">
        <v>138</v>
      </c>
      <c r="B108" s="35" t="s">
        <v>79</v>
      </c>
      <c r="C108" s="32">
        <v>1000</v>
      </c>
      <c r="D108" s="2"/>
    </row>
    <row r="109" spans="1:7" x14ac:dyDescent="0.3">
      <c r="A109" s="47" t="s">
        <v>140</v>
      </c>
      <c r="B109" s="35" t="s">
        <v>79</v>
      </c>
      <c r="C109" s="33">
        <f>SUM(C106:C108)</f>
        <v>7914.1900000000005</v>
      </c>
      <c r="D109" s="2"/>
    </row>
    <row r="110" spans="1:7" x14ac:dyDescent="0.3">
      <c r="A110" s="2"/>
      <c r="B110" s="35"/>
      <c r="C110" s="33"/>
      <c r="D110" s="2"/>
    </row>
    <row r="111" spans="1:7" x14ac:dyDescent="0.3">
      <c r="A111" s="2" t="s">
        <v>87</v>
      </c>
      <c r="B111" s="35"/>
      <c r="C111" s="33"/>
      <c r="D111" s="2"/>
    </row>
    <row r="112" spans="1:7" x14ac:dyDescent="0.3">
      <c r="A112" s="2" t="s">
        <v>118</v>
      </c>
      <c r="B112" s="35" t="s">
        <v>79</v>
      </c>
      <c r="C112" s="24">
        <v>406.61</v>
      </c>
      <c r="D112" s="2"/>
    </row>
    <row r="113" spans="1:4" x14ac:dyDescent="0.3">
      <c r="A113" s="2" t="s">
        <v>139</v>
      </c>
      <c r="B113" s="35" t="s">
        <v>79</v>
      </c>
      <c r="C113" s="24">
        <v>-837.32</v>
      </c>
      <c r="D113" s="2"/>
    </row>
    <row r="114" spans="1:4" ht="15" thickBot="1" x14ac:dyDescent="0.35">
      <c r="A114" s="2" t="s">
        <v>138</v>
      </c>
      <c r="B114" s="35" t="s">
        <v>79</v>
      </c>
      <c r="C114" s="32">
        <v>500</v>
      </c>
      <c r="D114" s="2"/>
    </row>
    <row r="115" spans="1:4" x14ac:dyDescent="0.3">
      <c r="A115" s="47" t="s">
        <v>140</v>
      </c>
      <c r="B115" s="35" t="s">
        <v>79</v>
      </c>
      <c r="C115" s="33">
        <f>SUM(C112:C114)</f>
        <v>69.289999999999964</v>
      </c>
      <c r="D115" s="2"/>
    </row>
    <row r="116" spans="1:4" x14ac:dyDescent="0.3">
      <c r="D116" s="2"/>
    </row>
    <row r="117" spans="1:4" x14ac:dyDescent="0.3">
      <c r="A117" s="2" t="s">
        <v>80</v>
      </c>
      <c r="B117" s="2"/>
      <c r="C117" s="2"/>
      <c r="D117" s="2"/>
    </row>
    <row r="118" spans="1:4" x14ac:dyDescent="0.3">
      <c r="A118" s="2" t="s">
        <v>118</v>
      </c>
      <c r="B118" s="35" t="s">
        <v>79</v>
      </c>
      <c r="C118" s="24">
        <v>9362.01</v>
      </c>
      <c r="D118" s="2"/>
    </row>
    <row r="119" spans="1:4" ht="15" thickBot="1" x14ac:dyDescent="0.35">
      <c r="A119" s="2" t="s">
        <v>138</v>
      </c>
      <c r="B119" s="35" t="s">
        <v>79</v>
      </c>
      <c r="C119" s="32">
        <v>2000</v>
      </c>
      <c r="D119" s="2"/>
    </row>
    <row r="120" spans="1:4" x14ac:dyDescent="0.3">
      <c r="A120" s="47" t="s">
        <v>140</v>
      </c>
      <c r="B120" s="35" t="s">
        <v>79</v>
      </c>
      <c r="C120" s="33">
        <f>SUM(C118:C119)</f>
        <v>11362.01</v>
      </c>
      <c r="D120" s="2"/>
    </row>
    <row r="121" spans="1:4" x14ac:dyDescent="0.3">
      <c r="A121" s="47"/>
      <c r="B121" s="35"/>
      <c r="C121" s="33"/>
      <c r="D121" s="2"/>
    </row>
    <row r="122" spans="1:4" x14ac:dyDescent="0.3">
      <c r="A122" s="48" t="s">
        <v>121</v>
      </c>
      <c r="B122" s="35"/>
      <c r="C122" s="33"/>
      <c r="D122" s="2"/>
    </row>
    <row r="123" spans="1:4" ht="15" thickBot="1" x14ac:dyDescent="0.35">
      <c r="A123" s="2" t="s">
        <v>118</v>
      </c>
      <c r="B123" s="35" t="s">
        <v>79</v>
      </c>
      <c r="C123" s="32">
        <v>461.47</v>
      </c>
      <c r="D123" s="2"/>
    </row>
    <row r="124" spans="1:4" x14ac:dyDescent="0.3">
      <c r="A124" s="47" t="s">
        <v>140</v>
      </c>
      <c r="B124" s="35" t="s">
        <v>79</v>
      </c>
      <c r="C124" s="33">
        <f>SUM(C123:C123)</f>
        <v>461.47</v>
      </c>
      <c r="D124" s="2"/>
    </row>
    <row r="125" spans="1:4" x14ac:dyDescent="0.3">
      <c r="A125" s="2"/>
      <c r="B125" s="35"/>
      <c r="C125" s="33"/>
      <c r="D125" s="2"/>
    </row>
    <row r="126" spans="1:4" x14ac:dyDescent="0.3">
      <c r="A126" s="2" t="s">
        <v>141</v>
      </c>
      <c r="B126" s="35"/>
      <c r="C126" s="33"/>
      <c r="D126" s="2"/>
    </row>
    <row r="127" spans="1:4" ht="15" thickBot="1" x14ac:dyDescent="0.35">
      <c r="A127" s="2" t="s">
        <v>142</v>
      </c>
      <c r="B127" s="35" t="s">
        <v>79</v>
      </c>
      <c r="C127" s="32">
        <v>3094</v>
      </c>
      <c r="D127" s="2"/>
    </row>
    <row r="128" spans="1:4" x14ac:dyDescent="0.3">
      <c r="A128" s="47" t="s">
        <v>140</v>
      </c>
      <c r="B128" s="35" t="s">
        <v>79</v>
      </c>
      <c r="C128" s="57">
        <v>3094</v>
      </c>
      <c r="D128" s="2"/>
    </row>
    <row r="129" spans="1:5" x14ac:dyDescent="0.3">
      <c r="A129" s="48" t="s">
        <v>143</v>
      </c>
      <c r="B129" s="35"/>
      <c r="C129" s="57"/>
      <c r="D129" s="2"/>
    </row>
    <row r="130" spans="1:5" x14ac:dyDescent="0.3">
      <c r="A130" s="47"/>
      <c r="B130" s="35"/>
      <c r="C130" s="57"/>
      <c r="D130" s="2"/>
    </row>
    <row r="131" spans="1:5" x14ac:dyDescent="0.3">
      <c r="A131" s="2"/>
      <c r="B131" s="35"/>
      <c r="C131" s="33"/>
      <c r="D131" s="2"/>
    </row>
    <row r="132" spans="1:5" x14ac:dyDescent="0.3">
      <c r="A132" s="30" t="s">
        <v>59</v>
      </c>
      <c r="B132" s="2"/>
      <c r="C132" s="24"/>
      <c r="D132" s="2"/>
    </row>
    <row r="133" spans="1:5" x14ac:dyDescent="0.3">
      <c r="A133" s="2"/>
      <c r="B133" s="2"/>
      <c r="C133" s="24"/>
      <c r="D133" s="2"/>
    </row>
    <row r="134" spans="1:5" x14ac:dyDescent="0.3">
      <c r="A134" s="2" t="s">
        <v>82</v>
      </c>
      <c r="B134" s="2"/>
      <c r="C134" s="24"/>
      <c r="D134" s="2"/>
    </row>
    <row r="135" spans="1:5" x14ac:dyDescent="0.3">
      <c r="A135" s="2" t="s">
        <v>84</v>
      </c>
      <c r="B135" s="35" t="s">
        <v>79</v>
      </c>
      <c r="C135" s="24">
        <v>100000</v>
      </c>
      <c r="D135" s="2"/>
    </row>
    <row r="136" spans="1:5" x14ac:dyDescent="0.3">
      <c r="A136" s="2" t="s">
        <v>85</v>
      </c>
      <c r="B136" s="35" t="s">
        <v>79</v>
      </c>
      <c r="C136" s="24">
        <v>-32109</v>
      </c>
      <c r="D136" s="2"/>
    </row>
    <row r="137" spans="1:5" ht="15" thickBot="1" x14ac:dyDescent="0.35">
      <c r="A137" s="2" t="s">
        <v>144</v>
      </c>
      <c r="B137" s="35" t="s">
        <v>79</v>
      </c>
      <c r="C137" s="32">
        <v>-5004</v>
      </c>
      <c r="D137" s="2"/>
      <c r="E137" s="2"/>
    </row>
    <row r="138" spans="1:5" x14ac:dyDescent="0.3">
      <c r="A138" s="47" t="s">
        <v>140</v>
      </c>
      <c r="B138" s="35" t="s">
        <v>79</v>
      </c>
      <c r="C138" s="33">
        <f>SUM(C135:C137)</f>
        <v>62887</v>
      </c>
      <c r="D138" s="2"/>
    </row>
    <row r="139" spans="1:5" x14ac:dyDescent="0.3">
      <c r="A139" s="2"/>
      <c r="B139" s="2"/>
      <c r="C139" s="2"/>
      <c r="D139" s="2"/>
    </row>
    <row r="140" spans="1:5" x14ac:dyDescent="0.3">
      <c r="A140" s="2" t="s">
        <v>83</v>
      </c>
      <c r="B140" s="2"/>
      <c r="C140" s="2"/>
    </row>
    <row r="141" spans="1:5" x14ac:dyDescent="0.3">
      <c r="A141" s="2" t="s">
        <v>84</v>
      </c>
      <c r="B141" s="35" t="s">
        <v>79</v>
      </c>
      <c r="C141" s="24">
        <v>35000</v>
      </c>
    </row>
    <row r="142" spans="1:5" x14ac:dyDescent="0.3">
      <c r="A142" s="2" t="s">
        <v>85</v>
      </c>
      <c r="B142" s="35" t="s">
        <v>79</v>
      </c>
      <c r="C142" s="24">
        <v>-25000</v>
      </c>
    </row>
    <row r="143" spans="1:5" ht="15" thickBot="1" x14ac:dyDescent="0.35">
      <c r="A143" s="2" t="s">
        <v>144</v>
      </c>
      <c r="B143" s="35" t="s">
        <v>79</v>
      </c>
      <c r="C143" s="32">
        <v>-2500</v>
      </c>
    </row>
    <row r="144" spans="1:5" x14ac:dyDescent="0.3">
      <c r="A144" s="47" t="s">
        <v>140</v>
      </c>
      <c r="B144" s="35" t="s">
        <v>79</v>
      </c>
      <c r="C144" s="33">
        <f>SUM(C141:C143)</f>
        <v>7500</v>
      </c>
    </row>
    <row r="145" spans="1:3" x14ac:dyDescent="0.3">
      <c r="A145" s="2"/>
      <c r="B145" s="2"/>
      <c r="C145" s="2"/>
    </row>
    <row r="146" spans="1:3" x14ac:dyDescent="0.3">
      <c r="A146" s="2" t="s">
        <v>113</v>
      </c>
    </row>
    <row r="147" spans="1:3" x14ac:dyDescent="0.3">
      <c r="A147" s="2" t="s">
        <v>84</v>
      </c>
      <c r="B147" s="35" t="s">
        <v>79</v>
      </c>
      <c r="C147" s="24">
        <v>20000</v>
      </c>
    </row>
    <row r="148" spans="1:3" x14ac:dyDescent="0.3">
      <c r="A148" s="2" t="s">
        <v>85</v>
      </c>
      <c r="B148" s="35" t="s">
        <v>79</v>
      </c>
      <c r="C148" s="54">
        <v>-2000</v>
      </c>
    </row>
    <row r="149" spans="1:3" ht="15" thickBot="1" x14ac:dyDescent="0.35">
      <c r="A149" s="2" t="s">
        <v>144</v>
      </c>
      <c r="B149" s="35" t="s">
        <v>79</v>
      </c>
      <c r="C149" s="32">
        <v>-2000</v>
      </c>
    </row>
    <row r="150" spans="1:3" x14ac:dyDescent="0.3">
      <c r="A150" s="47" t="s">
        <v>140</v>
      </c>
      <c r="B150" s="2"/>
      <c r="C150" s="33">
        <v>18000</v>
      </c>
    </row>
    <row r="151" spans="1:3" x14ac:dyDescent="0.3">
      <c r="A151" s="30"/>
    </row>
    <row r="153" spans="1:3" x14ac:dyDescent="0.3">
      <c r="A153" s="2"/>
    </row>
    <row r="154" spans="1:3" x14ac:dyDescent="0.3">
      <c r="A154" s="2"/>
    </row>
  </sheetData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Res.rek</vt:lpstr>
      <vt:lpstr>Balans</vt:lpstr>
      <vt:lpstr>Toelichting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Bekking</cp:lastModifiedBy>
  <cp:lastPrinted>2024-01-19T14:04:39Z</cp:lastPrinted>
  <dcterms:created xsi:type="dcterms:W3CDTF">2016-03-18T13:17:47Z</dcterms:created>
  <dcterms:modified xsi:type="dcterms:W3CDTF">2024-01-19T14:08:28Z</dcterms:modified>
</cp:coreProperties>
</file>